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risnik\Documents\Financijska izvješća\12-2024\"/>
    </mc:Choice>
  </mc:AlternateContent>
  <xr:revisionPtr revIDLastSave="0" documentId="8_{4B633BB8-4C78-4E95-BCB5-1351475C260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4400" windowHeight="1560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E302" i="9" s="1"/>
  <c r="B302" i="9" s="1"/>
  <c r="G302" i="9"/>
  <c r="F302" i="9"/>
  <c r="H301" i="9"/>
  <c r="G301" i="9"/>
  <c r="F301" i="9"/>
  <c r="H300" i="9"/>
  <c r="G300" i="9"/>
  <c r="F300" i="9"/>
  <c r="H299" i="9"/>
  <c r="G299" i="9"/>
  <c r="E299" i="9" s="1"/>
  <c r="B299" i="9" s="1"/>
  <c r="F299" i="9"/>
  <c r="H298" i="9"/>
  <c r="G298" i="9"/>
  <c r="E298" i="9" s="1"/>
  <c r="B298" i="9" s="1"/>
  <c r="F298" i="9"/>
  <c r="H297" i="9"/>
  <c r="E297" i="9" s="1"/>
  <c r="B297" i="9" s="1"/>
  <c r="G297" i="9"/>
  <c r="F297" i="9"/>
  <c r="H296" i="9"/>
  <c r="G296" i="9"/>
  <c r="F296" i="9"/>
  <c r="H295" i="9"/>
  <c r="G295" i="9"/>
  <c r="E295" i="9" s="1"/>
  <c r="F295" i="9"/>
  <c r="H294" i="9"/>
  <c r="G294" i="9"/>
  <c r="E294" i="9" s="1"/>
  <c r="B294" i="9" s="1"/>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7" i="9" s="1"/>
  <c r="F278" i="9"/>
  <c r="F276" i="9"/>
  <c r="L275" i="9"/>
  <c r="F275" i="9" s="1"/>
  <c r="H275" i="9"/>
  <c r="F274" i="9"/>
  <c r="I273" i="9"/>
  <c r="E273" i="9" s="1"/>
  <c r="B273" i="9" s="1"/>
  <c r="H273" i="9"/>
  <c r="F273" i="9"/>
  <c r="E272" i="9"/>
  <c r="M271" i="9"/>
  <c r="L271" i="9"/>
  <c r="F271" i="9" s="1"/>
  <c r="E271" i="9"/>
  <c r="B271" i="9" s="1"/>
  <c r="M270" i="9"/>
  <c r="F270" i="9" s="1"/>
  <c r="L270" i="9"/>
  <c r="E270" i="9"/>
  <c r="B270" i="9"/>
  <c r="M269" i="9"/>
  <c r="L269" i="9"/>
  <c r="F269" i="9" s="1"/>
  <c r="E269" i="9"/>
  <c r="B269" i="9" s="1"/>
  <c r="M268" i="9"/>
  <c r="L268" i="9"/>
  <c r="F268" i="9"/>
  <c r="B268" i="9" s="1"/>
  <c r="E268" i="9"/>
  <c r="M267" i="9"/>
  <c r="L267" i="9"/>
  <c r="F267" i="9" s="1"/>
  <c r="E267" i="9"/>
  <c r="B267" i="9" s="1"/>
  <c r="M266" i="9"/>
  <c r="F266" i="9" s="1"/>
  <c r="B266" i="9" s="1"/>
  <c r="L266" i="9"/>
  <c r="E266" i="9"/>
  <c r="M265" i="9"/>
  <c r="L265" i="9"/>
  <c r="F265" i="9" s="1"/>
  <c r="E265" i="9"/>
  <c r="M264" i="9"/>
  <c r="L264" i="9"/>
  <c r="F264" i="9"/>
  <c r="B264" i="9" s="1"/>
  <c r="E264" i="9"/>
  <c r="M263" i="9"/>
  <c r="L263" i="9"/>
  <c r="F263" i="9" s="1"/>
  <c r="E263" i="9"/>
  <c r="B263" i="9" s="1"/>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F254" i="9" s="1"/>
  <c r="L254" i="9"/>
  <c r="E254" i="9"/>
  <c r="B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L248" i="9"/>
  <c r="F248" i="9"/>
  <c r="B248" i="9" s="1"/>
  <c r="E248" i="9"/>
  <c r="M247" i="9"/>
  <c r="L247" i="9"/>
  <c r="F247" i="9" s="1"/>
  <c r="E247" i="9"/>
  <c r="M246" i="9"/>
  <c r="F246" i="9" s="1"/>
  <c r="L246" i="9"/>
  <c r="E246" i="9"/>
  <c r="B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F238" i="9" s="1"/>
  <c r="L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L230" i="9"/>
  <c r="E230" i="9"/>
  <c r="B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F223" i="9" s="1"/>
  <c r="E223" i="9"/>
  <c r="B223" i="9" s="1"/>
  <c r="M222" i="9"/>
  <c r="F222" i="9" s="1"/>
  <c r="L222" i="9"/>
  <c r="E222" i="9"/>
  <c r="B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F142" i="9"/>
  <c r="H141" i="9"/>
  <c r="G141" i="9"/>
  <c r="F141" i="9"/>
  <c r="H140" i="9"/>
  <c r="E140" i="9" s="1"/>
  <c r="B140" i="9" s="1"/>
  <c r="G140" i="9"/>
  <c r="F140" i="9"/>
  <c r="H139" i="9"/>
  <c r="G139" i="9"/>
  <c r="F139" i="9"/>
  <c r="E139" i="9"/>
  <c r="B139" i="9" s="1"/>
  <c r="H138" i="9"/>
  <c r="G138" i="9"/>
  <c r="E138" i="9" s="1"/>
  <c r="F138" i="9"/>
  <c r="H137" i="9"/>
  <c r="G137" i="9"/>
  <c r="F137" i="9"/>
  <c r="H136" i="9"/>
  <c r="E136" i="9" s="1"/>
  <c r="G136" i="9"/>
  <c r="F136" i="9"/>
  <c r="B136" i="9"/>
  <c r="H135" i="9"/>
  <c r="G135" i="9"/>
  <c r="F135" i="9"/>
  <c r="E135" i="9"/>
  <c r="B135" i="9" s="1"/>
  <c r="H134" i="9"/>
  <c r="G134" i="9"/>
  <c r="E134" i="9" s="1"/>
  <c r="F134" i="9"/>
  <c r="H133" i="9"/>
  <c r="G133" i="9"/>
  <c r="F133" i="9"/>
  <c r="H132" i="9"/>
  <c r="E132" i="9" s="1"/>
  <c r="B132" i="9" s="1"/>
  <c r="G132" i="9"/>
  <c r="F132" i="9"/>
  <c r="H131" i="9"/>
  <c r="G131" i="9"/>
  <c r="F131" i="9"/>
  <c r="E131" i="9"/>
  <c r="B131" i="9" s="1"/>
  <c r="H130" i="9"/>
  <c r="G130" i="9"/>
  <c r="E130" i="9" s="1"/>
  <c r="F130" i="9"/>
  <c r="H129" i="9"/>
  <c r="G129" i="9"/>
  <c r="F129" i="9"/>
  <c r="H128" i="9"/>
  <c r="E128" i="9" s="1"/>
  <c r="G128" i="9"/>
  <c r="F128" i="9"/>
  <c r="B128" i="9"/>
  <c r="H127" i="9"/>
  <c r="G127" i="9"/>
  <c r="F127" i="9"/>
  <c r="E127" i="9"/>
  <c r="B127" i="9" s="1"/>
  <c r="H126" i="9"/>
  <c r="G126" i="9"/>
  <c r="E126" i="9" s="1"/>
  <c r="F126" i="9"/>
  <c r="H125" i="9"/>
  <c r="G125" i="9"/>
  <c r="F125" i="9"/>
  <c r="H124" i="9"/>
  <c r="E124" i="9" s="1"/>
  <c r="B124" i="9" s="1"/>
  <c r="G124" i="9"/>
  <c r="F124" i="9"/>
  <c r="H123" i="9"/>
  <c r="G123" i="9"/>
  <c r="F123" i="9"/>
  <c r="E123" i="9"/>
  <c r="B123" i="9" s="1"/>
  <c r="H122" i="9"/>
  <c r="G122" i="9"/>
  <c r="E122" i="9" s="1"/>
  <c r="F122" i="9"/>
  <c r="H121" i="9"/>
  <c r="G121" i="9"/>
  <c r="F121" i="9"/>
  <c r="H120" i="9"/>
  <c r="E120" i="9" s="1"/>
  <c r="G120" i="9"/>
  <c r="F120" i="9"/>
  <c r="B120" i="9"/>
  <c r="H119" i="9"/>
  <c r="G119" i="9"/>
  <c r="F119" i="9"/>
  <c r="E119" i="9"/>
  <c r="B119" i="9" s="1"/>
  <c r="H118" i="9"/>
  <c r="G118" i="9"/>
  <c r="E118" i="9" s="1"/>
  <c r="F118" i="9"/>
  <c r="H117" i="9"/>
  <c r="G117" i="9"/>
  <c r="F117" i="9"/>
  <c r="H116" i="9"/>
  <c r="E116" i="9" s="1"/>
  <c r="B116" i="9" s="1"/>
  <c r="G116" i="9"/>
  <c r="F116" i="9"/>
  <c r="H115" i="9"/>
  <c r="G115" i="9"/>
  <c r="F115" i="9"/>
  <c r="E115" i="9"/>
  <c r="B115" i="9" s="1"/>
  <c r="H114" i="9"/>
  <c r="G114" i="9"/>
  <c r="E114" i="9" s="1"/>
  <c r="F114" i="9"/>
  <c r="H113" i="9"/>
  <c r="G113" i="9"/>
  <c r="E113" i="9" s="1"/>
  <c r="B113" i="9" s="1"/>
  <c r="F113" i="9"/>
  <c r="H112" i="9"/>
  <c r="E112" i="9" s="1"/>
  <c r="G112" i="9"/>
  <c r="F112" i="9"/>
  <c r="B112" i="9"/>
  <c r="H111" i="9"/>
  <c r="G111" i="9"/>
  <c r="F111" i="9"/>
  <c r="E111" i="9"/>
  <c r="B111" i="9" s="1"/>
  <c r="H110" i="9"/>
  <c r="G110" i="9"/>
  <c r="E110" i="9" s="1"/>
  <c r="F110" i="9"/>
  <c r="H109" i="9"/>
  <c r="G109" i="9"/>
  <c r="F109" i="9"/>
  <c r="H108" i="9"/>
  <c r="E108" i="9" s="1"/>
  <c r="B108" i="9" s="1"/>
  <c r="G108" i="9"/>
  <c r="F108" i="9"/>
  <c r="H107" i="9"/>
  <c r="G107" i="9"/>
  <c r="F107" i="9"/>
  <c r="E107" i="9"/>
  <c r="B107" i="9" s="1"/>
  <c r="H106" i="9"/>
  <c r="G106" i="9"/>
  <c r="E106" i="9" s="1"/>
  <c r="F106" i="9"/>
  <c r="H105" i="9"/>
  <c r="G105" i="9"/>
  <c r="E105" i="9" s="1"/>
  <c r="B105" i="9" s="1"/>
  <c r="F105" i="9"/>
  <c r="H104" i="9"/>
  <c r="E104" i="9" s="1"/>
  <c r="G104" i="9"/>
  <c r="F104" i="9"/>
  <c r="B104" i="9"/>
  <c r="H103" i="9"/>
  <c r="G103" i="9"/>
  <c r="F103" i="9"/>
  <c r="E103" i="9"/>
  <c r="B103" i="9" s="1"/>
  <c r="H102" i="9"/>
  <c r="G102" i="9"/>
  <c r="E102" i="9" s="1"/>
  <c r="F102" i="9"/>
  <c r="H101" i="9"/>
  <c r="G101" i="9"/>
  <c r="F101" i="9"/>
  <c r="H100" i="9"/>
  <c r="E100" i="9" s="1"/>
  <c r="B100" i="9" s="1"/>
  <c r="G100" i="9"/>
  <c r="F100" i="9"/>
  <c r="H99" i="9"/>
  <c r="G99" i="9"/>
  <c r="F99" i="9"/>
  <c r="E99" i="9"/>
  <c r="B99" i="9" s="1"/>
  <c r="H98" i="9"/>
  <c r="G98" i="9"/>
  <c r="E98" i="9" s="1"/>
  <c r="F98" i="9"/>
  <c r="H97" i="9"/>
  <c r="G97" i="9"/>
  <c r="E97" i="9" s="1"/>
  <c r="B97" i="9" s="1"/>
  <c r="F97" i="9"/>
  <c r="H96" i="9"/>
  <c r="E96" i="9" s="1"/>
  <c r="G96" i="9"/>
  <c r="F96" i="9"/>
  <c r="B96" i="9"/>
  <c r="H95" i="9"/>
  <c r="G95" i="9"/>
  <c r="F95" i="9"/>
  <c r="E95" i="9"/>
  <c r="B95" i="9" s="1"/>
  <c r="H94" i="9"/>
  <c r="G94" i="9"/>
  <c r="F94" i="9"/>
  <c r="H93" i="9"/>
  <c r="G93" i="9"/>
  <c r="F93" i="9"/>
  <c r="E93" i="9"/>
  <c r="B93" i="9" s="1"/>
  <c r="H92" i="9"/>
  <c r="G92" i="9"/>
  <c r="F92" i="9"/>
  <c r="E92" i="9"/>
  <c r="H91" i="9"/>
  <c r="G91" i="9"/>
  <c r="E91" i="9" s="1"/>
  <c r="B91" i="9" s="1"/>
  <c r="F91" i="9"/>
  <c r="H90" i="9"/>
  <c r="G90" i="9"/>
  <c r="E90" i="9" s="1"/>
  <c r="F90" i="9"/>
  <c r="B90" i="9"/>
  <c r="H89" i="9"/>
  <c r="G89" i="9"/>
  <c r="F89" i="9"/>
  <c r="E89" i="9"/>
  <c r="B89" i="9" s="1"/>
  <c r="H88" i="9"/>
  <c r="G88" i="9"/>
  <c r="F88" i="9"/>
  <c r="E88" i="9"/>
  <c r="H87" i="9"/>
  <c r="G87" i="9"/>
  <c r="E87" i="9" s="1"/>
  <c r="B87" i="9" s="1"/>
  <c r="F87" i="9"/>
  <c r="H86" i="9"/>
  <c r="G86" i="9"/>
  <c r="F86" i="9"/>
  <c r="H85" i="9"/>
  <c r="G85" i="9"/>
  <c r="F85" i="9"/>
  <c r="E85" i="9"/>
  <c r="B85" i="9" s="1"/>
  <c r="H84" i="9"/>
  <c r="G84" i="9"/>
  <c r="F84" i="9"/>
  <c r="E84" i="9"/>
  <c r="H83" i="9"/>
  <c r="G83" i="9"/>
  <c r="E83" i="9" s="1"/>
  <c r="B83" i="9" s="1"/>
  <c r="F83" i="9"/>
  <c r="H82" i="9"/>
  <c r="G82" i="9"/>
  <c r="F82" i="9"/>
  <c r="H81" i="9"/>
  <c r="G81" i="9"/>
  <c r="F81" i="9"/>
  <c r="E81" i="9"/>
  <c r="B81" i="9" s="1"/>
  <c r="H80" i="9"/>
  <c r="G80" i="9"/>
  <c r="F80" i="9"/>
  <c r="E80" i="9"/>
  <c r="H79" i="9"/>
  <c r="G79" i="9"/>
  <c r="E79" i="9" s="1"/>
  <c r="B79" i="9" s="1"/>
  <c r="F79" i="9"/>
  <c r="H78" i="9"/>
  <c r="G78" i="9"/>
  <c r="F78" i="9"/>
  <c r="H77" i="9"/>
  <c r="G77" i="9"/>
  <c r="F77" i="9"/>
  <c r="E77" i="9"/>
  <c r="B77" i="9" s="1"/>
  <c r="H76" i="9"/>
  <c r="G76" i="9"/>
  <c r="F76" i="9"/>
  <c r="E76" i="9"/>
  <c r="H75" i="9"/>
  <c r="G75" i="9"/>
  <c r="E75" i="9" s="1"/>
  <c r="B75" i="9" s="1"/>
  <c r="F75" i="9"/>
  <c r="H74" i="9"/>
  <c r="G74" i="9"/>
  <c r="F74" i="9"/>
  <c r="H73" i="9"/>
  <c r="G73" i="9"/>
  <c r="F73" i="9"/>
  <c r="E73" i="9"/>
  <c r="B73" i="9" s="1"/>
  <c r="H72" i="9"/>
  <c r="G72" i="9"/>
  <c r="F72" i="9"/>
  <c r="E72" i="9"/>
  <c r="H71" i="9"/>
  <c r="G71" i="9"/>
  <c r="E71" i="9" s="1"/>
  <c r="B71" i="9" s="1"/>
  <c r="F71" i="9"/>
  <c r="H70" i="9"/>
  <c r="G70" i="9"/>
  <c r="F70" i="9"/>
  <c r="H69" i="9"/>
  <c r="E69" i="9" s="1"/>
  <c r="B69" i="9" s="1"/>
  <c r="G69" i="9"/>
  <c r="F69" i="9"/>
  <c r="H68" i="9"/>
  <c r="G68" i="9"/>
  <c r="F68" i="9"/>
  <c r="E68" i="9"/>
  <c r="H67" i="9"/>
  <c r="G67" i="9"/>
  <c r="E67" i="9" s="1"/>
  <c r="B67" i="9" s="1"/>
  <c r="F67" i="9"/>
  <c r="H66" i="9"/>
  <c r="G66" i="9"/>
  <c r="F66" i="9"/>
  <c r="H65" i="9"/>
  <c r="G65" i="9"/>
  <c r="F65" i="9"/>
  <c r="E65" i="9"/>
  <c r="B65" i="9" s="1"/>
  <c r="H64" i="9"/>
  <c r="G64" i="9"/>
  <c r="F64" i="9"/>
  <c r="E64" i="9"/>
  <c r="H63" i="9"/>
  <c r="G63" i="9"/>
  <c r="E63" i="9" s="1"/>
  <c r="B63" i="9" s="1"/>
  <c r="F63" i="9"/>
  <c r="H62" i="9"/>
  <c r="G62" i="9"/>
  <c r="F62" i="9"/>
  <c r="H61" i="9"/>
  <c r="G61" i="9"/>
  <c r="F61" i="9"/>
  <c r="E61" i="9"/>
  <c r="B61" i="9" s="1"/>
  <c r="H60" i="9"/>
  <c r="G60" i="9"/>
  <c r="F60" i="9"/>
  <c r="E60" i="9"/>
  <c r="H59" i="9"/>
  <c r="G59" i="9"/>
  <c r="E59" i="9" s="1"/>
  <c r="B59" i="9" s="1"/>
  <c r="F59" i="9"/>
  <c r="H58" i="9"/>
  <c r="G58" i="9"/>
  <c r="F58" i="9"/>
  <c r="H57" i="9"/>
  <c r="G57" i="9"/>
  <c r="F57" i="9"/>
  <c r="E57" i="9"/>
  <c r="B57" i="9" s="1"/>
  <c r="H56" i="9"/>
  <c r="G56" i="9"/>
  <c r="F56" i="9"/>
  <c r="E56" i="9"/>
  <c r="H55" i="9"/>
  <c r="G55" i="9"/>
  <c r="E55" i="9" s="1"/>
  <c r="B55" i="9" s="1"/>
  <c r="F55" i="9"/>
  <c r="H54" i="9"/>
  <c r="G54" i="9"/>
  <c r="F54" i="9"/>
  <c r="H53" i="9"/>
  <c r="G53" i="9"/>
  <c r="F53" i="9"/>
  <c r="E53" i="9"/>
  <c r="B53" i="9" s="1"/>
  <c r="H52" i="9"/>
  <c r="G52" i="9"/>
  <c r="F52" i="9"/>
  <c r="E52" i="9"/>
  <c r="H51" i="9"/>
  <c r="G51" i="9"/>
  <c r="E51" i="9" s="1"/>
  <c r="B51" i="9" s="1"/>
  <c r="F51" i="9"/>
  <c r="H50" i="9"/>
  <c r="G50" i="9"/>
  <c r="F50" i="9"/>
  <c r="H49" i="9"/>
  <c r="G49" i="9"/>
  <c r="F49" i="9"/>
  <c r="E49" i="9"/>
  <c r="B49" i="9" s="1"/>
  <c r="H48" i="9"/>
  <c r="G48" i="9"/>
  <c r="F48" i="9"/>
  <c r="E48" i="9"/>
  <c r="H47" i="9"/>
  <c r="G47" i="9"/>
  <c r="E47" i="9" s="1"/>
  <c r="B47" i="9" s="1"/>
  <c r="F47" i="9"/>
  <c r="H46" i="9"/>
  <c r="G46" i="9"/>
  <c r="F46" i="9"/>
  <c r="H45" i="9"/>
  <c r="G45" i="9"/>
  <c r="F45" i="9"/>
  <c r="E45" i="9"/>
  <c r="B45" i="9" s="1"/>
  <c r="H44" i="9"/>
  <c r="E44" i="9" s="1"/>
  <c r="G44" i="9"/>
  <c r="F44" i="9"/>
  <c r="H43" i="9"/>
  <c r="G43" i="9"/>
  <c r="F43" i="9"/>
  <c r="H42" i="9"/>
  <c r="G42" i="9"/>
  <c r="F42" i="9"/>
  <c r="H41" i="9"/>
  <c r="E41" i="9" s="1"/>
  <c r="B41" i="9" s="1"/>
  <c r="G41" i="9"/>
  <c r="F41" i="9"/>
  <c r="H40" i="9"/>
  <c r="E40" i="9" s="1"/>
  <c r="G40" i="9"/>
  <c r="F40" i="9"/>
  <c r="H39" i="9"/>
  <c r="G39" i="9"/>
  <c r="E39" i="9" s="1"/>
  <c r="B39" i="9" s="1"/>
  <c r="F39" i="9"/>
  <c r="H38" i="9"/>
  <c r="G38" i="9"/>
  <c r="F38" i="9"/>
  <c r="H37" i="9"/>
  <c r="G37" i="9"/>
  <c r="F37" i="9"/>
  <c r="E37" i="9"/>
  <c r="B37" i="9" s="1"/>
  <c r="H36" i="9"/>
  <c r="G36" i="9"/>
  <c r="F36" i="9"/>
  <c r="E36" i="9"/>
  <c r="H35" i="9"/>
  <c r="G35" i="9"/>
  <c r="E35" i="9" s="1"/>
  <c r="B35" i="9" s="1"/>
  <c r="F35" i="9"/>
  <c r="H34" i="9"/>
  <c r="G34" i="9"/>
  <c r="F34" i="9"/>
  <c r="H33" i="9"/>
  <c r="G33" i="9"/>
  <c r="F33" i="9"/>
  <c r="H32" i="9"/>
  <c r="G32" i="9"/>
  <c r="E32" i="9" s="1"/>
  <c r="F32" i="9"/>
  <c r="H31" i="9"/>
  <c r="G31" i="9"/>
  <c r="F31" i="9"/>
  <c r="H30" i="9"/>
  <c r="G30" i="9"/>
  <c r="F30" i="9"/>
  <c r="H29" i="9"/>
  <c r="G29" i="9"/>
  <c r="F29" i="9"/>
  <c r="E29" i="9"/>
  <c r="B29" i="9" s="1"/>
  <c r="H28" i="9"/>
  <c r="G28" i="9"/>
  <c r="F28" i="9"/>
  <c r="E28" i="9"/>
  <c r="H27" i="9"/>
  <c r="G27" i="9"/>
  <c r="F27" i="9"/>
  <c r="H26" i="9"/>
  <c r="G26" i="9"/>
  <c r="F26" i="9"/>
  <c r="H25" i="9"/>
  <c r="G25" i="9"/>
  <c r="F25" i="9"/>
  <c r="E25" i="9"/>
  <c r="B25" i="9" s="1"/>
  <c r="H24" i="9"/>
  <c r="G24" i="9"/>
  <c r="F24" i="9"/>
  <c r="E24" i="9"/>
  <c r="H23" i="9"/>
  <c r="G23" i="9"/>
  <c r="E23" i="9" s="1"/>
  <c r="B23" i="9" s="1"/>
  <c r="F23" i="9"/>
  <c r="H22" i="9"/>
  <c r="G22" i="9"/>
  <c r="F22" i="9"/>
  <c r="F21" i="9"/>
  <c r="F4" i="9"/>
  <c r="O3" i="9"/>
  <c r="G275" i="9" s="1"/>
  <c r="I3" i="9"/>
  <c r="H3" i="9"/>
  <c r="G3" i="9"/>
  <c r="D101" i="8"/>
  <c r="I36" i="3" s="1"/>
  <c r="D95" i="8"/>
  <c r="D90" i="8"/>
  <c r="D85" i="8"/>
  <c r="D80" i="8"/>
  <c r="D75" i="8"/>
  <c r="D70" i="8"/>
  <c r="D65" i="8"/>
  <c r="D60" i="8"/>
  <c r="D55" i="8"/>
  <c r="D50" i="8"/>
  <c r="D44" i="8"/>
  <c r="D36" i="8"/>
  <c r="D26" i="8"/>
  <c r="D24" i="8" s="1"/>
  <c r="C1499" i="1" s="1"/>
  <c r="H1499" i="1" s="1"/>
  <c r="D18" i="8"/>
  <c r="D8" i="8"/>
  <c r="E44" i="7"/>
  <c r="D44" i="7"/>
  <c r="E39" i="7"/>
  <c r="D39" i="7"/>
  <c r="E38" i="7"/>
  <c r="D38" i="7"/>
  <c r="E30" i="7"/>
  <c r="D30" i="7"/>
  <c r="E23" i="7"/>
  <c r="E22" i="7" s="1"/>
  <c r="D23" i="7"/>
  <c r="D22" i="7" s="1"/>
  <c r="E14" i="7"/>
  <c r="D14" i="7"/>
  <c r="E7" i="7"/>
  <c r="D7" i="7"/>
  <c r="D6" i="7" s="1"/>
  <c r="E6" i="7"/>
  <c r="E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E115" i="6"/>
  <c r="E114" i="6"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C1227" i="1" s="1"/>
  <c r="F249" i="5"/>
  <c r="F248" i="5"/>
  <c r="F247" i="5"/>
  <c r="E246" i="5"/>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E180" i="5"/>
  <c r="E177" i="5" s="1"/>
  <c r="D180" i="5"/>
  <c r="D177" i="5" s="1"/>
  <c r="C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9" i="5" s="1"/>
  <c r="D78" i="5"/>
  <c r="F77" i="5"/>
  <c r="F76" i="5"/>
  <c r="F75" i="5"/>
  <c r="F74" i="5"/>
  <c r="F73" i="5"/>
  <c r="F72" i="5"/>
  <c r="F71" i="5"/>
  <c r="E70" i="5"/>
  <c r="D1048" i="1" s="1"/>
  <c r="D70" i="5"/>
  <c r="D69" i="5" s="1"/>
  <c r="C1047" i="1" s="1"/>
  <c r="F67" i="5"/>
  <c r="F66" i="5"/>
  <c r="F65" i="5"/>
  <c r="F64" i="5"/>
  <c r="F63" i="5"/>
  <c r="E63" i="5"/>
  <c r="D63" i="5"/>
  <c r="F62" i="5"/>
  <c r="F61" i="5"/>
  <c r="F60" i="5"/>
  <c r="F59" i="5"/>
  <c r="F58" i="5"/>
  <c r="F57" i="5"/>
  <c r="E56" i="5"/>
  <c r="D56" i="5"/>
  <c r="F55" i="5"/>
  <c r="F54" i="5"/>
  <c r="F53" i="5"/>
  <c r="E52" i="5"/>
  <c r="D52" i="5"/>
  <c r="C1030" i="1"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C986" i="1" s="1"/>
  <c r="H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G190" i="9" s="1"/>
  <c r="E190" i="9" s="1"/>
  <c r="B190" i="9" s="1"/>
  <c r="F592" i="4"/>
  <c r="F591" i="4"/>
  <c r="F590" i="4"/>
  <c r="E590" i="4"/>
  <c r="D590" i="4"/>
  <c r="F589" i="4"/>
  <c r="F588" i="4"/>
  <c r="F587" i="4"/>
  <c r="E587" i="4"/>
  <c r="D587" i="4"/>
  <c r="F586" i="4"/>
  <c r="F585" i="4"/>
  <c r="E585" i="4"/>
  <c r="D585" i="4"/>
  <c r="F584" i="4"/>
  <c r="F583" i="4"/>
  <c r="F582" i="4"/>
  <c r="E581" i="4"/>
  <c r="D581" i="4"/>
  <c r="F581" i="4" s="1"/>
  <c r="E580" i="4"/>
  <c r="F579" i="4"/>
  <c r="F578" i="4"/>
  <c r="F577" i="4"/>
  <c r="E577" i="4"/>
  <c r="D577" i="4"/>
  <c r="F576" i="4"/>
  <c r="F575" i="4"/>
  <c r="F574" i="4"/>
  <c r="E574" i="4"/>
  <c r="D574" i="4"/>
  <c r="F573" i="4"/>
  <c r="F572" i="4"/>
  <c r="E571" i="4"/>
  <c r="D571" i="4"/>
  <c r="F571" i="4" s="1"/>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E515" i="4" s="1"/>
  <c r="D516" i="4"/>
  <c r="F516" i="4" s="1"/>
  <c r="F515" i="4"/>
  <c r="D515" i="4"/>
  <c r="F514" i="4"/>
  <c r="F513" i="4"/>
  <c r="F512" i="4"/>
  <c r="F511" i="4"/>
  <c r="F510" i="4"/>
  <c r="F509" i="4"/>
  <c r="F508" i="4"/>
  <c r="F507" i="4"/>
  <c r="E507" i="4"/>
  <c r="D507" i="4"/>
  <c r="F506" i="4"/>
  <c r="F505" i="4"/>
  <c r="F504" i="4"/>
  <c r="F503" i="4"/>
  <c r="E502" i="4"/>
  <c r="E484" i="4" s="1"/>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D459" i="4" s="1"/>
  <c r="F459"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2" i="1" s="1"/>
  <c r="H412" i="1" s="1"/>
  <c r="D417" i="4"/>
  <c r="D643"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F348" i="4"/>
  <c r="E348" i="4"/>
  <c r="D348" i="4"/>
  <c r="F347" i="4"/>
  <c r="F346" i="4"/>
  <c r="E345" i="4"/>
  <c r="E344" i="4" s="1"/>
  <c r="D345" i="4"/>
  <c r="F345" i="4" s="1"/>
  <c r="F344" i="4"/>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c r="F262" i="4"/>
  <c r="F261" i="4"/>
  <c r="F260" i="4"/>
  <c r="E259" i="4"/>
  <c r="E252" i="4" s="1"/>
  <c r="D248" i="1" s="1"/>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E224" i="4"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F133" i="4" s="1"/>
  <c r="D134" i="4"/>
  <c r="D133" i="4"/>
  <c r="F132" i="4"/>
  <c r="F131" i="4"/>
  <c r="F130" i="4"/>
  <c r="F129" i="4"/>
  <c r="E128" i="4"/>
  <c r="D128" i="4"/>
  <c r="F127" i="4"/>
  <c r="F126" i="4"/>
  <c r="E125" i="4"/>
  <c r="F125" i="4"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D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G1567" i="1"/>
  <c r="C1567" i="1"/>
  <c r="H1567" i="1" s="1"/>
  <c r="G1566" i="1"/>
  <c r="C1566" i="1"/>
  <c r="H1566" i="1" s="1"/>
  <c r="H1565" i="1"/>
  <c r="C1565" i="1"/>
  <c r="G1565" i="1" s="1"/>
  <c r="H1564" i="1"/>
  <c r="G1564" i="1"/>
  <c r="C1564" i="1"/>
  <c r="H1563" i="1"/>
  <c r="G1563" i="1"/>
  <c r="C1563" i="1"/>
  <c r="G1562" i="1"/>
  <c r="C1562" i="1"/>
  <c r="H1562" i="1" s="1"/>
  <c r="H1561" i="1"/>
  <c r="C1561" i="1"/>
  <c r="G1561" i="1" s="1"/>
  <c r="H1560" i="1"/>
  <c r="G1560" i="1"/>
  <c r="C1560" i="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G1551" i="1"/>
  <c r="C1551" i="1"/>
  <c r="H1551" i="1" s="1"/>
  <c r="G1550" i="1"/>
  <c r="C1550" i="1"/>
  <c r="H1550" i="1" s="1"/>
  <c r="H1549" i="1"/>
  <c r="C1549" i="1"/>
  <c r="G1549" i="1" s="1"/>
  <c r="H1548" i="1"/>
  <c r="G1548" i="1"/>
  <c r="C1548" i="1"/>
  <c r="H1547" i="1"/>
  <c r="G1547" i="1"/>
  <c r="C1547" i="1"/>
  <c r="G1546" i="1"/>
  <c r="C1546" i="1"/>
  <c r="H1546" i="1" s="1"/>
  <c r="H1545" i="1"/>
  <c r="C1545" i="1"/>
  <c r="G1545" i="1" s="1"/>
  <c r="H1544" i="1"/>
  <c r="G1544" i="1"/>
  <c r="C1544" i="1"/>
  <c r="G1543" i="1"/>
  <c r="C1543" i="1"/>
  <c r="H1543" i="1" s="1"/>
  <c r="G1542" i="1"/>
  <c r="C1542" i="1"/>
  <c r="H1542" i="1" s="1"/>
  <c r="H1541" i="1"/>
  <c r="C1541" i="1"/>
  <c r="G1541" i="1" s="1"/>
  <c r="H1540" i="1"/>
  <c r="G1540" i="1"/>
  <c r="C1540" i="1"/>
  <c r="H1539" i="1"/>
  <c r="G1539" i="1"/>
  <c r="C1539" i="1"/>
  <c r="G1538" i="1"/>
  <c r="C1538" i="1"/>
  <c r="H1538" i="1" s="1"/>
  <c r="H1537" i="1"/>
  <c r="C1537" i="1"/>
  <c r="G1537" i="1" s="1"/>
  <c r="H1536" i="1"/>
  <c r="G1536" i="1"/>
  <c r="C1536" i="1"/>
  <c r="G1535" i="1"/>
  <c r="C1535" i="1"/>
  <c r="H1535" i="1" s="1"/>
  <c r="G1534" i="1"/>
  <c r="C1534" i="1"/>
  <c r="H1534" i="1" s="1"/>
  <c r="H1533" i="1"/>
  <c r="C1533" i="1"/>
  <c r="G1533" i="1" s="1"/>
  <c r="H1532" i="1"/>
  <c r="G1532" i="1"/>
  <c r="C1532" i="1"/>
  <c r="C1531" i="1"/>
  <c r="H1531" i="1" s="1"/>
  <c r="C1530" i="1"/>
  <c r="H1530" i="1" s="1"/>
  <c r="H1529" i="1"/>
  <c r="C1529" i="1"/>
  <c r="G1529" i="1" s="1"/>
  <c r="H1528" i="1"/>
  <c r="G1528" i="1"/>
  <c r="C1528" i="1"/>
  <c r="G1527" i="1"/>
  <c r="C1527" i="1"/>
  <c r="H1527" i="1" s="1"/>
  <c r="C1526" i="1"/>
  <c r="H1526" i="1" s="1"/>
  <c r="C1525" i="1"/>
  <c r="G1525" i="1" s="1"/>
  <c r="H1523" i="1"/>
  <c r="G1523" i="1"/>
  <c r="C1523" i="1"/>
  <c r="C1522" i="1"/>
  <c r="H1521" i="1"/>
  <c r="C1521" i="1"/>
  <c r="G1521" i="1" s="1"/>
  <c r="H1520" i="1"/>
  <c r="G1520" i="1"/>
  <c r="C1520" i="1"/>
  <c r="C1519" i="1"/>
  <c r="H1516" i="1"/>
  <c r="G1516" i="1"/>
  <c r="C1516" i="1"/>
  <c r="H1515" i="1"/>
  <c r="G1515" i="1"/>
  <c r="C1515" i="1"/>
  <c r="C1514" i="1"/>
  <c r="H1513" i="1"/>
  <c r="C1513" i="1"/>
  <c r="G1513" i="1" s="1"/>
  <c r="H1512" i="1"/>
  <c r="G1512" i="1"/>
  <c r="C1512" i="1"/>
  <c r="C1511" i="1"/>
  <c r="G1510" i="1"/>
  <c r="C1510" i="1"/>
  <c r="H1510" i="1" s="1"/>
  <c r="C1509" i="1"/>
  <c r="H1508" i="1"/>
  <c r="G1508" i="1"/>
  <c r="C1508" i="1"/>
  <c r="C1507" i="1"/>
  <c r="H1507" i="1" s="1"/>
  <c r="C1506" i="1"/>
  <c r="H1505" i="1"/>
  <c r="C1505" i="1"/>
  <c r="G1505" i="1" s="1"/>
  <c r="H1504" i="1"/>
  <c r="C1504" i="1"/>
  <c r="G1504" i="1" s="1"/>
  <c r="C1503" i="1"/>
  <c r="G1502" i="1"/>
  <c r="C1502" i="1"/>
  <c r="H1502" i="1" s="1"/>
  <c r="H1500" i="1"/>
  <c r="G1500" i="1"/>
  <c r="C1500" i="1"/>
  <c r="C1498" i="1"/>
  <c r="H1497" i="1"/>
  <c r="C1497" i="1"/>
  <c r="G1497" i="1" s="1"/>
  <c r="H1496" i="1"/>
  <c r="G1496" i="1"/>
  <c r="C1496" i="1"/>
  <c r="C1495" i="1"/>
  <c r="G1494" i="1"/>
  <c r="C1494" i="1"/>
  <c r="H1494" i="1" s="1"/>
  <c r="C1493" i="1"/>
  <c r="G1492" i="1"/>
  <c r="C1492" i="1"/>
  <c r="H1492" i="1" s="1"/>
  <c r="C1491" i="1"/>
  <c r="H1491" i="1" s="1"/>
  <c r="C1490" i="1"/>
  <c r="H1489" i="1"/>
  <c r="C1489" i="1"/>
  <c r="G1489" i="1" s="1"/>
  <c r="C1488" i="1"/>
  <c r="G1488" i="1" s="1"/>
  <c r="C1487" i="1"/>
  <c r="C1486" i="1"/>
  <c r="H1486" i="1" s="1"/>
  <c r="C1485" i="1"/>
  <c r="H1484" i="1"/>
  <c r="C1484" i="1"/>
  <c r="G1484" i="1" s="1"/>
  <c r="C1483" i="1"/>
  <c r="H1483" i="1" s="1"/>
  <c r="C1482" i="1"/>
  <c r="C1480" i="1"/>
  <c r="H1480" i="1" s="1"/>
  <c r="H1479" i="1"/>
  <c r="D1479" i="1"/>
  <c r="C1479" i="1"/>
  <c r="H1478" i="1"/>
  <c r="G1478" i="1"/>
  <c r="D1478" i="1"/>
  <c r="J1478" i="1" s="1"/>
  <c r="C1478" i="1"/>
  <c r="D1477" i="1"/>
  <c r="C1477" i="1"/>
  <c r="D1476" i="1"/>
  <c r="C1476" i="1"/>
  <c r="D1475" i="1"/>
  <c r="C1475" i="1"/>
  <c r="H1474" i="1"/>
  <c r="D1474" i="1"/>
  <c r="C1474" i="1"/>
  <c r="H1473" i="1"/>
  <c r="G1473" i="1"/>
  <c r="D1473" i="1"/>
  <c r="J1473" i="1" s="1"/>
  <c r="C1473" i="1"/>
  <c r="J1472" i="1"/>
  <c r="D1472" i="1"/>
  <c r="C1472" i="1"/>
  <c r="D1471" i="1"/>
  <c r="C1471" i="1"/>
  <c r="D1470" i="1"/>
  <c r="C1470" i="1"/>
  <c r="D1469" i="1"/>
  <c r="C1469" i="1"/>
  <c r="H1468" i="1"/>
  <c r="D1468" i="1"/>
  <c r="C1468" i="1"/>
  <c r="H1467" i="1"/>
  <c r="G1467" i="1"/>
  <c r="D1467" i="1"/>
  <c r="J1467" i="1" s="1"/>
  <c r="C1467" i="1"/>
  <c r="J1466" i="1"/>
  <c r="D1466" i="1"/>
  <c r="C1466" i="1"/>
  <c r="D1465" i="1"/>
  <c r="C1465" i="1"/>
  <c r="H1464" i="1"/>
  <c r="D1464" i="1"/>
  <c r="C1464" i="1"/>
  <c r="H1463" i="1"/>
  <c r="G1463" i="1"/>
  <c r="D1463" i="1"/>
  <c r="J1463" i="1" s="1"/>
  <c r="C1463" i="1"/>
  <c r="J1462" i="1"/>
  <c r="D1462" i="1"/>
  <c r="C1462" i="1"/>
  <c r="H1461" i="1"/>
  <c r="D1461" i="1"/>
  <c r="C1461" i="1"/>
  <c r="J1460" i="1"/>
  <c r="H1460" i="1"/>
  <c r="G1460" i="1"/>
  <c r="D1460" i="1"/>
  <c r="C1460" i="1"/>
  <c r="D1459" i="1"/>
  <c r="C1459" i="1"/>
  <c r="H1459" i="1" s="1"/>
  <c r="G1458" i="1"/>
  <c r="D1458" i="1"/>
  <c r="J1458" i="1" s="1"/>
  <c r="C1458" i="1"/>
  <c r="H1457" i="1"/>
  <c r="D1457" i="1"/>
  <c r="C1457" i="1"/>
  <c r="G1456" i="1"/>
  <c r="D1456" i="1"/>
  <c r="C1456" i="1"/>
  <c r="J1456" i="1" s="1"/>
  <c r="J1455" i="1"/>
  <c r="D1455" i="1"/>
  <c r="C1455" i="1"/>
  <c r="D1454" i="1"/>
  <c r="D1453" i="1"/>
  <c r="J1452" i="1"/>
  <c r="H1452" i="1"/>
  <c r="G1452" i="1"/>
  <c r="D1452" i="1"/>
  <c r="C1452" i="1"/>
  <c r="D1451" i="1"/>
  <c r="C1451" i="1"/>
  <c r="G1450" i="1"/>
  <c r="D1450" i="1"/>
  <c r="C1450" i="1"/>
  <c r="H1449" i="1"/>
  <c r="D1449" i="1"/>
  <c r="C1449" i="1"/>
  <c r="J1448" i="1"/>
  <c r="H1448" i="1"/>
  <c r="G1448" i="1"/>
  <c r="D1448" i="1"/>
  <c r="C1448" i="1"/>
  <c r="J1447" i="1"/>
  <c r="D1447" i="1"/>
  <c r="C1447" i="1"/>
  <c r="D1446" i="1"/>
  <c r="G1446" i="1" s="1"/>
  <c r="C1446" i="1"/>
  <c r="H1445" i="1"/>
  <c r="G1445" i="1"/>
  <c r="D1445" i="1"/>
  <c r="C1445" i="1"/>
  <c r="J1445" i="1" s="1"/>
  <c r="D1444" i="1"/>
  <c r="C1444" i="1"/>
  <c r="J1444" i="1" s="1"/>
  <c r="D1443" i="1"/>
  <c r="J1443" i="1" s="1"/>
  <c r="C1443" i="1"/>
  <c r="H1442" i="1"/>
  <c r="D1442" i="1"/>
  <c r="C1442" i="1"/>
  <c r="D1441" i="1"/>
  <c r="J1441" i="1" s="1"/>
  <c r="C1441" i="1"/>
  <c r="H1440" i="1"/>
  <c r="D1440" i="1"/>
  <c r="C1440" i="1"/>
  <c r="D1439" i="1"/>
  <c r="J1439" i="1" s="1"/>
  <c r="C1439" i="1"/>
  <c r="D1438" i="1"/>
  <c r="G1438" i="1" s="1"/>
  <c r="C1438" i="1"/>
  <c r="H1438" i="1" s="1"/>
  <c r="D1437" i="1"/>
  <c r="G1437" i="1" s="1"/>
  <c r="C1437" i="1"/>
  <c r="H1437" i="1" s="1"/>
  <c r="D1436" i="1"/>
  <c r="D1434" i="1"/>
  <c r="G1434" i="1" s="1"/>
  <c r="C1434" i="1"/>
  <c r="H1434" i="1" s="1"/>
  <c r="G1433" i="1"/>
  <c r="D1433" i="1"/>
  <c r="C1433" i="1"/>
  <c r="H1433" i="1" s="1"/>
  <c r="D1432" i="1"/>
  <c r="G1432" i="1" s="1"/>
  <c r="C1432" i="1"/>
  <c r="D1431" i="1"/>
  <c r="G1431" i="1" s="1"/>
  <c r="C1431" i="1"/>
  <c r="H1431" i="1" s="1"/>
  <c r="D1430" i="1"/>
  <c r="G1430" i="1" s="1"/>
  <c r="C1430" i="1"/>
  <c r="H1430" i="1" s="1"/>
  <c r="G1429" i="1"/>
  <c r="D1429" i="1"/>
  <c r="C1429" i="1"/>
  <c r="H1429" i="1" s="1"/>
  <c r="D1428" i="1"/>
  <c r="G1428" i="1" s="1"/>
  <c r="C1428" i="1"/>
  <c r="D1427" i="1"/>
  <c r="G1427" i="1" s="1"/>
  <c r="C1427" i="1"/>
  <c r="H1427" i="1" s="1"/>
  <c r="D1426" i="1"/>
  <c r="G1426" i="1" s="1"/>
  <c r="C1426" i="1"/>
  <c r="H1426" i="1" s="1"/>
  <c r="G1425" i="1"/>
  <c r="D1425" i="1"/>
  <c r="C1425" i="1"/>
  <c r="H1425" i="1" s="1"/>
  <c r="D1424" i="1"/>
  <c r="G1424" i="1" s="1"/>
  <c r="C1424" i="1"/>
  <c r="D1423" i="1"/>
  <c r="G1423" i="1" s="1"/>
  <c r="C1423" i="1"/>
  <c r="H1423" i="1" s="1"/>
  <c r="D1422" i="1"/>
  <c r="G1422" i="1" s="1"/>
  <c r="C1422" i="1"/>
  <c r="H1422" i="1" s="1"/>
  <c r="G1421" i="1"/>
  <c r="D1421" i="1"/>
  <c r="C1421" i="1"/>
  <c r="H1421" i="1" s="1"/>
  <c r="D1420" i="1"/>
  <c r="G1420" i="1" s="1"/>
  <c r="C1420" i="1"/>
  <c r="D1419" i="1"/>
  <c r="G1419" i="1" s="1"/>
  <c r="C1419" i="1"/>
  <c r="H1419" i="1" s="1"/>
  <c r="D1418" i="1"/>
  <c r="C1418" i="1"/>
  <c r="H1418" i="1" s="1"/>
  <c r="G1417" i="1"/>
  <c r="D1417" i="1"/>
  <c r="C1417" i="1"/>
  <c r="H1417" i="1" s="1"/>
  <c r="D1416" i="1"/>
  <c r="G1416" i="1" s="1"/>
  <c r="C1416" i="1"/>
  <c r="D1415" i="1"/>
  <c r="C1415" i="1"/>
  <c r="H1415" i="1" s="1"/>
  <c r="D1414" i="1"/>
  <c r="C1414" i="1"/>
  <c r="H1414" i="1" s="1"/>
  <c r="G1413" i="1"/>
  <c r="D1413" i="1"/>
  <c r="C1413" i="1"/>
  <c r="H1413" i="1" s="1"/>
  <c r="D1412" i="1"/>
  <c r="G1412" i="1" s="1"/>
  <c r="C1412" i="1"/>
  <c r="D1411" i="1"/>
  <c r="C1411" i="1"/>
  <c r="H1411" i="1" s="1"/>
  <c r="D1410" i="1"/>
  <c r="C1410" i="1"/>
  <c r="H1410" i="1" s="1"/>
  <c r="D1409" i="1"/>
  <c r="G1409" i="1" s="1"/>
  <c r="C1409" i="1"/>
  <c r="H1409" i="1" s="1"/>
  <c r="D1408" i="1"/>
  <c r="G1408" i="1" s="1"/>
  <c r="C1408" i="1"/>
  <c r="D1407" i="1"/>
  <c r="C1407" i="1"/>
  <c r="H1407" i="1" s="1"/>
  <c r="D1406" i="1"/>
  <c r="C1406" i="1"/>
  <c r="H1406" i="1" s="1"/>
  <c r="G1405" i="1"/>
  <c r="D1405" i="1"/>
  <c r="C1405" i="1"/>
  <c r="H1405" i="1" s="1"/>
  <c r="D1404" i="1"/>
  <c r="G1404" i="1" s="1"/>
  <c r="C1404" i="1"/>
  <c r="D1403" i="1"/>
  <c r="C1403" i="1"/>
  <c r="H1403" i="1" s="1"/>
  <c r="D1402" i="1"/>
  <c r="C1402" i="1"/>
  <c r="H1402" i="1" s="1"/>
  <c r="G1401" i="1"/>
  <c r="D1401" i="1"/>
  <c r="C1401" i="1"/>
  <c r="H1401" i="1" s="1"/>
  <c r="D1400" i="1"/>
  <c r="G1400" i="1" s="1"/>
  <c r="C1400" i="1"/>
  <c r="D1399" i="1"/>
  <c r="C1399" i="1"/>
  <c r="H1399" i="1" s="1"/>
  <c r="D1398" i="1"/>
  <c r="C1398" i="1"/>
  <c r="H1398" i="1" s="1"/>
  <c r="G1397" i="1"/>
  <c r="D1397" i="1"/>
  <c r="C1397" i="1"/>
  <c r="H1397" i="1" s="1"/>
  <c r="D1396" i="1"/>
  <c r="G1396" i="1" s="1"/>
  <c r="C1396" i="1"/>
  <c r="D1395" i="1"/>
  <c r="C1395" i="1"/>
  <c r="H1395" i="1" s="1"/>
  <c r="D1394" i="1"/>
  <c r="C1394" i="1"/>
  <c r="H1394" i="1" s="1"/>
  <c r="G1393" i="1"/>
  <c r="D1393" i="1"/>
  <c r="C1393" i="1"/>
  <c r="H1393" i="1" s="1"/>
  <c r="D1392" i="1"/>
  <c r="G1392" i="1" s="1"/>
  <c r="C1392" i="1"/>
  <c r="D1391" i="1"/>
  <c r="C1391" i="1"/>
  <c r="H1391" i="1" s="1"/>
  <c r="D1390" i="1"/>
  <c r="C1390" i="1"/>
  <c r="H1390" i="1" s="1"/>
  <c r="G1389" i="1"/>
  <c r="D1389" i="1"/>
  <c r="C1389" i="1"/>
  <c r="H1389" i="1" s="1"/>
  <c r="D1388" i="1"/>
  <c r="G1388" i="1" s="1"/>
  <c r="C1388" i="1"/>
  <c r="D1387" i="1"/>
  <c r="C1387" i="1"/>
  <c r="H1387" i="1" s="1"/>
  <c r="D1386" i="1"/>
  <c r="C1386" i="1"/>
  <c r="H1386" i="1" s="1"/>
  <c r="G1385" i="1"/>
  <c r="D1385" i="1"/>
  <c r="C1385" i="1"/>
  <c r="H1385" i="1" s="1"/>
  <c r="D1384" i="1"/>
  <c r="G1384" i="1" s="1"/>
  <c r="C1384" i="1"/>
  <c r="D1383" i="1"/>
  <c r="D1382" i="1"/>
  <c r="C1382" i="1"/>
  <c r="H1382" i="1" s="1"/>
  <c r="G1381" i="1"/>
  <c r="D1381" i="1"/>
  <c r="C1381" i="1"/>
  <c r="H1381" i="1" s="1"/>
  <c r="D1380" i="1"/>
  <c r="G1380" i="1" s="1"/>
  <c r="C1380" i="1"/>
  <c r="D1379" i="1"/>
  <c r="C1379" i="1"/>
  <c r="H1379" i="1" s="1"/>
  <c r="D1378" i="1"/>
  <c r="C1378" i="1"/>
  <c r="H1378" i="1" s="1"/>
  <c r="G1377" i="1"/>
  <c r="D1377" i="1"/>
  <c r="C1377" i="1"/>
  <c r="H1377" i="1" s="1"/>
  <c r="D1376" i="1"/>
  <c r="G1376" i="1" s="1"/>
  <c r="C1376" i="1"/>
  <c r="D1375" i="1"/>
  <c r="C1375" i="1"/>
  <c r="H1375" i="1" s="1"/>
  <c r="D1374" i="1"/>
  <c r="C1374" i="1"/>
  <c r="H1374" i="1" s="1"/>
  <c r="G1373" i="1"/>
  <c r="D1373" i="1"/>
  <c r="C1373" i="1"/>
  <c r="H1373" i="1" s="1"/>
  <c r="D1372" i="1"/>
  <c r="G1372" i="1" s="1"/>
  <c r="C1372" i="1"/>
  <c r="D1371" i="1"/>
  <c r="C1371" i="1"/>
  <c r="H1371" i="1" s="1"/>
  <c r="D1370" i="1"/>
  <c r="C1370" i="1"/>
  <c r="H1370" i="1" s="1"/>
  <c r="G1369" i="1"/>
  <c r="D1369" i="1"/>
  <c r="C1369" i="1"/>
  <c r="H1369" i="1" s="1"/>
  <c r="D1368" i="1"/>
  <c r="G1368" i="1" s="1"/>
  <c r="C1368" i="1"/>
  <c r="D1367" i="1"/>
  <c r="C1367" i="1"/>
  <c r="H1367" i="1" s="1"/>
  <c r="D1366" i="1"/>
  <c r="C1366" i="1"/>
  <c r="H1366" i="1" s="1"/>
  <c r="G1365" i="1"/>
  <c r="D1365" i="1"/>
  <c r="C1365" i="1"/>
  <c r="H1365" i="1" s="1"/>
  <c r="D1364" i="1"/>
  <c r="G1364" i="1" s="1"/>
  <c r="C1364" i="1"/>
  <c r="D1363" i="1"/>
  <c r="C1363" i="1"/>
  <c r="H1363" i="1" s="1"/>
  <c r="D1362" i="1"/>
  <c r="C1362" i="1"/>
  <c r="H1362" i="1" s="1"/>
  <c r="G1361" i="1"/>
  <c r="D1361" i="1"/>
  <c r="C1361" i="1"/>
  <c r="H1361" i="1" s="1"/>
  <c r="D1360" i="1"/>
  <c r="G1360" i="1" s="1"/>
  <c r="C1360" i="1"/>
  <c r="D1359" i="1"/>
  <c r="C1359" i="1"/>
  <c r="H1359" i="1" s="1"/>
  <c r="D1358" i="1"/>
  <c r="C1358" i="1"/>
  <c r="H1358" i="1" s="1"/>
  <c r="G1357" i="1"/>
  <c r="D1357" i="1"/>
  <c r="C1357" i="1"/>
  <c r="H1357" i="1" s="1"/>
  <c r="D1356" i="1"/>
  <c r="G1356" i="1" s="1"/>
  <c r="C1356" i="1"/>
  <c r="D1355" i="1"/>
  <c r="C1355" i="1"/>
  <c r="H1355" i="1" s="1"/>
  <c r="D1354" i="1"/>
  <c r="C1354" i="1"/>
  <c r="H1354" i="1" s="1"/>
  <c r="G1353" i="1"/>
  <c r="D1353" i="1"/>
  <c r="C1353" i="1"/>
  <c r="H1353" i="1" s="1"/>
  <c r="D1352" i="1"/>
  <c r="G1352" i="1" s="1"/>
  <c r="C1352" i="1"/>
  <c r="D1351" i="1"/>
  <c r="C1351" i="1"/>
  <c r="H1351" i="1" s="1"/>
  <c r="D1350" i="1"/>
  <c r="C1350" i="1"/>
  <c r="H1350" i="1" s="1"/>
  <c r="G1349" i="1"/>
  <c r="D1349" i="1"/>
  <c r="C1349" i="1"/>
  <c r="H1349" i="1" s="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G1278" i="1"/>
  <c r="D1278" i="1"/>
  <c r="H1278" i="1" s="1"/>
  <c r="C1278" i="1"/>
  <c r="H1277" i="1"/>
  <c r="G1277" i="1"/>
  <c r="D1277" i="1"/>
  <c r="C1277" i="1"/>
  <c r="H1276" i="1"/>
  <c r="G1276" i="1"/>
  <c r="D1276" i="1"/>
  <c r="C1276" i="1"/>
  <c r="G1275" i="1"/>
  <c r="D1275" i="1"/>
  <c r="C1275" i="1"/>
  <c r="H1275" i="1" s="1"/>
  <c r="G1274" i="1"/>
  <c r="D1274" i="1"/>
  <c r="H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G1242" i="1"/>
  <c r="D1242" i="1"/>
  <c r="C1242" i="1"/>
  <c r="H1241" i="1"/>
  <c r="D1241" i="1"/>
  <c r="G1241" i="1" s="1"/>
  <c r="C1241" i="1"/>
  <c r="D1240" i="1"/>
  <c r="G1240" i="1" s="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D1232" i="1"/>
  <c r="C1232" i="1"/>
  <c r="H1231" i="1"/>
  <c r="G1231" i="1"/>
  <c r="D1231" i="1"/>
  <c r="C1231" i="1"/>
  <c r="H1230" i="1"/>
  <c r="G1230" i="1"/>
  <c r="D1230" i="1"/>
  <c r="C1230" i="1"/>
  <c r="D1229" i="1"/>
  <c r="C1229" i="1"/>
  <c r="G1229" i="1" s="1"/>
  <c r="D1228" i="1"/>
  <c r="C1228" i="1"/>
  <c r="H1226" i="1"/>
  <c r="G1226" i="1"/>
  <c r="D1226" i="1"/>
  <c r="C1226" i="1"/>
  <c r="H1225" i="1"/>
  <c r="G1225" i="1"/>
  <c r="D1225" i="1"/>
  <c r="C1225" i="1"/>
  <c r="G1224" i="1"/>
  <c r="D1224" i="1"/>
  <c r="C1224" i="1"/>
  <c r="H1224" i="1" s="1"/>
  <c r="D1223" i="1"/>
  <c r="C1223" i="1"/>
  <c r="H1221" i="1"/>
  <c r="G1221" i="1"/>
  <c r="D1221" i="1"/>
  <c r="C1221" i="1"/>
  <c r="H1220" i="1"/>
  <c r="G1220" i="1"/>
  <c r="D1220" i="1"/>
  <c r="C1220" i="1"/>
  <c r="H1219" i="1"/>
  <c r="G1219" i="1"/>
  <c r="D1219" i="1"/>
  <c r="C1219" i="1"/>
  <c r="D1218" i="1"/>
  <c r="G1218" i="1" s="1"/>
  <c r="C1218" i="1"/>
  <c r="H1218" i="1" s="1"/>
  <c r="D1217" i="1"/>
  <c r="G1217" i="1" s="1"/>
  <c r="C1217" i="1"/>
  <c r="H1217" i="1" s="1"/>
  <c r="C1216" i="1"/>
  <c r="G1213" i="1"/>
  <c r="D1213" i="1"/>
  <c r="H1213" i="1" s="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G1166" i="1" s="1"/>
  <c r="D1165" i="1"/>
  <c r="C1165" i="1"/>
  <c r="H1165" i="1" s="1"/>
  <c r="H1164" i="1"/>
  <c r="G1164" i="1"/>
  <c r="D1164" i="1"/>
  <c r="C1164" i="1"/>
  <c r="H1163" i="1"/>
  <c r="D1163" i="1"/>
  <c r="G1163" i="1" s="1"/>
  <c r="C1163" i="1"/>
  <c r="H1162" i="1"/>
  <c r="G1162" i="1"/>
  <c r="D1162" i="1"/>
  <c r="C1162" i="1"/>
  <c r="H1161" i="1"/>
  <c r="G1161" i="1"/>
  <c r="D1161" i="1"/>
  <c r="C1161" i="1"/>
  <c r="D1160" i="1"/>
  <c r="C1160" i="1"/>
  <c r="G1160" i="1" s="1"/>
  <c r="H1159" i="1"/>
  <c r="G1159" i="1"/>
  <c r="D1159" i="1"/>
  <c r="C1159" i="1"/>
  <c r="H1158" i="1"/>
  <c r="G1158" i="1"/>
  <c r="D1158" i="1"/>
  <c r="C1158" i="1"/>
  <c r="G1157" i="1"/>
  <c r="D1157" i="1"/>
  <c r="H1157" i="1" s="1"/>
  <c r="C1157" i="1"/>
  <c r="D1156" i="1"/>
  <c r="G1156" i="1" s="1"/>
  <c r="C1156" i="1"/>
  <c r="H1156" i="1" s="1"/>
  <c r="D1155" i="1"/>
  <c r="C1155" i="1"/>
  <c r="G1155" i="1" s="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C1141" i="1"/>
  <c r="G1141" i="1" s="1"/>
  <c r="H1140" i="1"/>
  <c r="G1140" i="1"/>
  <c r="D1140" i="1"/>
  <c r="C1140" i="1"/>
  <c r="H1139" i="1"/>
  <c r="G1139" i="1"/>
  <c r="D1139" i="1"/>
  <c r="C1139" i="1"/>
  <c r="D1138" i="1"/>
  <c r="G1138" i="1" s="1"/>
  <c r="C1138" i="1"/>
  <c r="H1137" i="1"/>
  <c r="D1137" i="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D1064" i="1"/>
  <c r="G1064" i="1" s="1"/>
  <c r="C1064" i="1"/>
  <c r="H1063" i="1"/>
  <c r="G1063" i="1"/>
  <c r="D1063" i="1"/>
  <c r="C1063" i="1"/>
  <c r="H1062" i="1"/>
  <c r="D1062" i="1"/>
  <c r="C1062" i="1"/>
  <c r="G1062" i="1" s="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H1054" i="1"/>
  <c r="G1054" i="1"/>
  <c r="D1054" i="1"/>
  <c r="C1054" i="1"/>
  <c r="H1053" i="1"/>
  <c r="G1053" i="1"/>
  <c r="D1053" i="1"/>
  <c r="C1053" i="1"/>
  <c r="D1052" i="1"/>
  <c r="H1052" i="1" s="1"/>
  <c r="C1052" i="1"/>
  <c r="H1051" i="1"/>
  <c r="G1051" i="1"/>
  <c r="D1051" i="1"/>
  <c r="C1051" i="1"/>
  <c r="D1050" i="1"/>
  <c r="C1050" i="1"/>
  <c r="H1050" i="1" s="1"/>
  <c r="H1049" i="1"/>
  <c r="G1049" i="1"/>
  <c r="D1049" i="1"/>
  <c r="C1049"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G1035" i="1" s="1"/>
  <c r="C1035" i="1"/>
  <c r="H1035" i="1" s="1"/>
  <c r="D1034" i="1"/>
  <c r="C1034" i="1"/>
  <c r="H1034" i="1" s="1"/>
  <c r="H1033" i="1"/>
  <c r="D1033" i="1"/>
  <c r="C1033" i="1"/>
  <c r="G1033" i="1" s="1"/>
  <c r="H1032" i="1"/>
  <c r="D1032" i="1"/>
  <c r="C1032" i="1"/>
  <c r="H1031" i="1"/>
  <c r="G1031" i="1"/>
  <c r="D1031" i="1"/>
  <c r="C1031" i="1"/>
  <c r="D1030" i="1"/>
  <c r="H1029" i="1"/>
  <c r="G1029" i="1"/>
  <c r="D1029" i="1"/>
  <c r="C1029" i="1"/>
  <c r="D1028" i="1"/>
  <c r="C1028" i="1"/>
  <c r="H1028" i="1" s="1"/>
  <c r="H1027" i="1"/>
  <c r="G1027" i="1"/>
  <c r="D1027" i="1"/>
  <c r="C1027" i="1"/>
  <c r="H1026" i="1"/>
  <c r="G1026" i="1"/>
  <c r="D1026" i="1"/>
  <c r="C1026" i="1"/>
  <c r="D1025" i="1"/>
  <c r="C1025" i="1"/>
  <c r="H1025" i="1" s="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D1015" i="1"/>
  <c r="C1015" i="1"/>
  <c r="H1015" i="1" s="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D1003" i="1"/>
  <c r="C1003" i="1"/>
  <c r="H1003" i="1" s="1"/>
  <c r="H1002" i="1"/>
  <c r="G1002" i="1"/>
  <c r="D1002" i="1"/>
  <c r="C1002" i="1"/>
  <c r="D1001" i="1"/>
  <c r="C1001" i="1"/>
  <c r="H1001" i="1" s="1"/>
  <c r="D1000" i="1"/>
  <c r="C1000" i="1"/>
  <c r="G1000" i="1" s="1"/>
  <c r="D999" i="1"/>
  <c r="C999" i="1"/>
  <c r="H999" i="1" s="1"/>
  <c r="D998" i="1"/>
  <c r="H998" i="1" s="1"/>
  <c r="C998" i="1"/>
  <c r="D997" i="1"/>
  <c r="C997" i="1"/>
  <c r="G996" i="1"/>
  <c r="D996" i="1"/>
  <c r="C996" i="1"/>
  <c r="H996" i="1" s="1"/>
  <c r="H995" i="1"/>
  <c r="D995" i="1"/>
  <c r="G995" i="1" s="1"/>
  <c r="C995" i="1"/>
  <c r="H994" i="1"/>
  <c r="G994" i="1"/>
  <c r="D994" i="1"/>
  <c r="C994" i="1"/>
  <c r="D993" i="1"/>
  <c r="G993" i="1" s="1"/>
  <c r="C993" i="1"/>
  <c r="H993" i="1" s="1"/>
  <c r="H992" i="1"/>
  <c r="G992" i="1"/>
  <c r="D992" i="1"/>
  <c r="C992" i="1"/>
  <c r="D991" i="1"/>
  <c r="C991" i="1"/>
  <c r="H991" i="1" s="1"/>
  <c r="H989" i="1"/>
  <c r="G989" i="1"/>
  <c r="D989" i="1"/>
  <c r="C989" i="1"/>
  <c r="H988" i="1"/>
  <c r="G988" i="1"/>
  <c r="D988" i="1"/>
  <c r="C988" i="1"/>
  <c r="D987" i="1"/>
  <c r="C987" i="1"/>
  <c r="H987" i="1" s="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D820" i="1"/>
  <c r="G820" i="1" s="1"/>
  <c r="C820" i="1"/>
  <c r="H819" i="1"/>
  <c r="G819" i="1"/>
  <c r="D819" i="1"/>
  <c r="C819" i="1"/>
  <c r="H818" i="1"/>
  <c r="G818" i="1"/>
  <c r="D818" i="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H711" i="1"/>
  <c r="G711" i="1"/>
  <c r="D711" i="1"/>
  <c r="C711" i="1"/>
  <c r="D710" i="1"/>
  <c r="H710" i="1" s="1"/>
  <c r="C710" i="1"/>
  <c r="H709" i="1"/>
  <c r="G709" i="1"/>
  <c r="D709" i="1"/>
  <c r="C709" i="1"/>
  <c r="H708" i="1"/>
  <c r="G708" i="1"/>
  <c r="D708" i="1"/>
  <c r="C708" i="1"/>
  <c r="H707" i="1"/>
  <c r="G707" i="1"/>
  <c r="D707" i="1"/>
  <c r="C707" i="1"/>
  <c r="H706" i="1"/>
  <c r="G706" i="1"/>
  <c r="D706" i="1"/>
  <c r="C706" i="1"/>
  <c r="H705" i="1"/>
  <c r="D705" i="1"/>
  <c r="G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C645" i="1"/>
  <c r="H644" i="1"/>
  <c r="G644" i="1"/>
  <c r="D644" i="1"/>
  <c r="C644" i="1"/>
  <c r="D643" i="1"/>
  <c r="H643" i="1" s="1"/>
  <c r="C643" i="1"/>
  <c r="H642" i="1"/>
  <c r="D642" i="1"/>
  <c r="G642" i="1" s="1"/>
  <c r="C642" i="1"/>
  <c r="D641" i="1"/>
  <c r="H641" i="1" s="1"/>
  <c r="C641" i="1"/>
  <c r="C637" i="1"/>
  <c r="H632" i="1"/>
  <c r="G632" i="1"/>
  <c r="D632" i="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C412" i="1"/>
  <c r="D411" i="1"/>
  <c r="G411" i="1" s="1"/>
  <c r="C411" i="1"/>
  <c r="D406" i="1"/>
  <c r="H406" i="1" s="1"/>
  <c r="C406" i="1"/>
  <c r="D405" i="1"/>
  <c r="G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H292" i="1" s="1"/>
  <c r="C292" i="1"/>
  <c r="H291" i="1"/>
  <c r="G291" i="1"/>
  <c r="D291" i="1"/>
  <c r="C291" i="1"/>
  <c r="H290" i="1"/>
  <c r="D290" i="1"/>
  <c r="G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C259"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D244" i="1"/>
  <c r="H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G184" i="1" s="1"/>
  <c r="C184" i="1"/>
  <c r="H183" i="1"/>
  <c r="G183" i="1"/>
  <c r="D183" i="1"/>
  <c r="C183" i="1"/>
  <c r="H182" i="1"/>
  <c r="D182" i="1"/>
  <c r="G182" i="1" s="1"/>
  <c r="C182" i="1"/>
  <c r="H181" i="1"/>
  <c r="D181" i="1"/>
  <c r="G181" i="1" s="1"/>
  <c r="C181" i="1"/>
  <c r="D180" i="1"/>
  <c r="H180" i="1" s="1"/>
  <c r="C180" i="1"/>
  <c r="D179" i="1"/>
  <c r="H179" i="1" s="1"/>
  <c r="C179" i="1"/>
  <c r="D178" i="1"/>
  <c r="H178" i="1" s="1"/>
  <c r="C178" i="1"/>
  <c r="D177" i="1"/>
  <c r="H177" i="1" s="1"/>
  <c r="C177" i="1"/>
  <c r="D176" i="1"/>
  <c r="G176" i="1" s="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D167" i="1"/>
  <c r="H167" i="1" s="1"/>
  <c r="C167" i="1"/>
  <c r="H166" i="1"/>
  <c r="D166" i="1"/>
  <c r="G166" i="1" s="1"/>
  <c r="C166" i="1"/>
  <c r="C165" i="1"/>
  <c r="H164" i="1"/>
  <c r="G164" i="1"/>
  <c r="D164" i="1"/>
  <c r="C164" i="1"/>
  <c r="H163" i="1"/>
  <c r="G163" i="1"/>
  <c r="D163" i="1"/>
  <c r="C163" i="1"/>
  <c r="H162" i="1"/>
  <c r="D162" i="1"/>
  <c r="G162" i="1" s="1"/>
  <c r="C162" i="1"/>
  <c r="H161" i="1"/>
  <c r="D161" i="1"/>
  <c r="G161" i="1" s="1"/>
  <c r="C161" i="1"/>
  <c r="C160" i="1"/>
  <c r="H158" i="1"/>
  <c r="D158" i="1"/>
  <c r="G158" i="1" s="1"/>
  <c r="C158" i="1"/>
  <c r="D157" i="1"/>
  <c r="H157" i="1" s="1"/>
  <c r="C157" i="1"/>
  <c r="H156" i="1"/>
  <c r="G156" i="1"/>
  <c r="D156" i="1"/>
  <c r="C156" i="1"/>
  <c r="D155" i="1"/>
  <c r="G155" i="1" s="1"/>
  <c r="C155" i="1"/>
  <c r="D154" i="1"/>
  <c r="H154" i="1" s="1"/>
  <c r="C154" i="1"/>
  <c r="D153" i="1"/>
  <c r="H153" i="1" s="1"/>
  <c r="C153" i="1"/>
  <c r="H152" i="1"/>
  <c r="D152" i="1"/>
  <c r="G152" i="1" s="1"/>
  <c r="C152" i="1"/>
  <c r="H151" i="1"/>
  <c r="G151" i="1"/>
  <c r="D151" i="1"/>
  <c r="C151" i="1"/>
  <c r="H150"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D130" i="1"/>
  <c r="G130" i="1" s="1"/>
  <c r="C130" i="1"/>
  <c r="G129" i="1"/>
  <c r="D129" i="1"/>
  <c r="H129" i="1" s="1"/>
  <c r="C129" i="1"/>
  <c r="H128" i="1"/>
  <c r="G128" i="1"/>
  <c r="D128" i="1"/>
  <c r="C128" i="1"/>
  <c r="H127" i="1"/>
  <c r="G127" i="1"/>
  <c r="D127" i="1"/>
  <c r="C127" i="1"/>
  <c r="H126" i="1"/>
  <c r="D126" i="1"/>
  <c r="G126" i="1" s="1"/>
  <c r="C126" i="1"/>
  <c r="H125" i="1"/>
  <c r="G125" i="1"/>
  <c r="D125" i="1"/>
  <c r="C125" i="1"/>
  <c r="H124" i="1"/>
  <c r="G124" i="1"/>
  <c r="D124" i="1"/>
  <c r="C124" i="1"/>
  <c r="H123" i="1"/>
  <c r="D123" i="1"/>
  <c r="G123" i="1" s="1"/>
  <c r="C123" i="1"/>
  <c r="H122" i="1"/>
  <c r="D122" i="1"/>
  <c r="G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7" i="9" l="1"/>
  <c r="B27" i="9" s="1"/>
  <c r="E33" i="9"/>
  <c r="B33" i="9" s="1"/>
  <c r="G1526" i="1"/>
  <c r="H1525" i="1"/>
  <c r="C1576" i="1"/>
  <c r="H1576" i="1" s="1"/>
  <c r="G1531" i="1"/>
  <c r="G1530" i="1"/>
  <c r="H1488" i="1"/>
  <c r="H1240" i="1"/>
  <c r="G1223" i="1"/>
  <c r="H1229" i="1"/>
  <c r="E296" i="9"/>
  <c r="B296" i="9" s="1"/>
  <c r="E300" i="9"/>
  <c r="B300" i="9" s="1"/>
  <c r="E303" i="9"/>
  <c r="B303" i="9" s="1"/>
  <c r="H1223" i="1"/>
  <c r="E245" i="5"/>
  <c r="D1222" i="1" s="1"/>
  <c r="D1227" i="1"/>
  <c r="G1227" i="1" s="1"/>
  <c r="G1263" i="1"/>
  <c r="H413" i="1"/>
  <c r="G406" i="1"/>
  <c r="C1453" i="1"/>
  <c r="H1453" i="1" s="1"/>
  <c r="H30" i="3"/>
  <c r="C1454" i="1"/>
  <c r="H1456" i="1"/>
  <c r="D5" i="7"/>
  <c r="C1436" i="1" s="1"/>
  <c r="H820" i="1"/>
  <c r="G645" i="1"/>
  <c r="H645" i="1"/>
  <c r="G643" i="1"/>
  <c r="E275" i="9"/>
  <c r="B275" i="9" s="1"/>
  <c r="E301" i="9"/>
  <c r="B301" i="9" s="1"/>
  <c r="F215" i="9"/>
  <c r="B215" i="9" s="1"/>
  <c r="E287" i="9"/>
  <c r="B287" i="9" s="1"/>
  <c r="G1576" i="1"/>
  <c r="G1578" i="1"/>
  <c r="G1507" i="1"/>
  <c r="G1499" i="1"/>
  <c r="C1501" i="1"/>
  <c r="G1501" i="1" s="1"/>
  <c r="G1491" i="1"/>
  <c r="G1486" i="1"/>
  <c r="G1483" i="1"/>
  <c r="D6" i="8"/>
  <c r="G1480" i="1"/>
  <c r="G1232" i="1"/>
  <c r="H1227" i="1"/>
  <c r="E283" i="9"/>
  <c r="B283" i="9" s="1"/>
  <c r="H1228" i="1"/>
  <c r="G1228" i="1"/>
  <c r="F246" i="5"/>
  <c r="E282" i="9"/>
  <c r="B282" i="9" s="1"/>
  <c r="D1216" i="1"/>
  <c r="E237" i="5"/>
  <c r="H1166" i="1"/>
  <c r="E309" i="9"/>
  <c r="B309" i="9" s="1"/>
  <c r="G1165" i="1"/>
  <c r="H1160" i="1"/>
  <c r="H1154" i="1"/>
  <c r="F180" i="5"/>
  <c r="G1154" i="1"/>
  <c r="H1155" i="1"/>
  <c r="E288" i="9"/>
  <c r="B288" i="9" s="1"/>
  <c r="H1138" i="1"/>
  <c r="H1056" i="1"/>
  <c r="E286" i="9"/>
  <c r="B286" i="9" s="1"/>
  <c r="G1056" i="1"/>
  <c r="F78" i="5"/>
  <c r="C1048" i="1"/>
  <c r="G1052" i="1"/>
  <c r="G1050" i="1"/>
  <c r="H1048" i="1"/>
  <c r="G1048" i="1"/>
  <c r="F70" i="5"/>
  <c r="E69" i="5"/>
  <c r="D1047" i="1" s="1"/>
  <c r="G1034" i="1"/>
  <c r="F56" i="5"/>
  <c r="H1030" i="1"/>
  <c r="G1030" i="1"/>
  <c r="F52" i="5"/>
  <c r="G1032" i="1"/>
  <c r="G1028" i="1"/>
  <c r="G1023" i="1"/>
  <c r="G1025" i="1"/>
  <c r="G1018" i="1"/>
  <c r="G1015" i="1"/>
  <c r="H1013" i="1"/>
  <c r="G1013" i="1"/>
  <c r="G1014" i="1"/>
  <c r="F35" i="5"/>
  <c r="G1006" i="1"/>
  <c r="H1004" i="1"/>
  <c r="G1004" i="1"/>
  <c r="G1003" i="1"/>
  <c r="H997" i="1"/>
  <c r="G1001" i="1"/>
  <c r="H1000" i="1"/>
  <c r="G999" i="1"/>
  <c r="G997" i="1"/>
  <c r="G998" i="1"/>
  <c r="G991" i="1"/>
  <c r="G987" i="1"/>
  <c r="F8" i="5"/>
  <c r="G986" i="1"/>
  <c r="G715" i="1"/>
  <c r="G710" i="1"/>
  <c r="G703" i="1"/>
  <c r="G668" i="1"/>
  <c r="F652" i="4"/>
  <c r="G641" i="1"/>
  <c r="H405" i="1"/>
  <c r="E644" i="4"/>
  <c r="D638" i="1" s="1"/>
  <c r="G364" i="1"/>
  <c r="H364" i="1"/>
  <c r="E363" i="4"/>
  <c r="D358" i="1" s="1"/>
  <c r="F416" i="4"/>
  <c r="G412" i="1"/>
  <c r="G288" i="1"/>
  <c r="H411" i="1"/>
  <c r="G260" i="1"/>
  <c r="G262" i="1"/>
  <c r="F264" i="4"/>
  <c r="F259" i="4"/>
  <c r="G243" i="1"/>
  <c r="G244" i="1"/>
  <c r="D206" i="1"/>
  <c r="H184" i="1"/>
  <c r="F188" i="4"/>
  <c r="F221" i="9"/>
  <c r="B221" i="9" s="1"/>
  <c r="G180" i="1"/>
  <c r="G179" i="1"/>
  <c r="E43" i="9"/>
  <c r="B43" i="9" s="1"/>
  <c r="F219" i="9"/>
  <c r="B219" i="9" s="1"/>
  <c r="G178" i="1"/>
  <c r="G177" i="1"/>
  <c r="H176" i="1"/>
  <c r="G175" i="1"/>
  <c r="G173" i="1"/>
  <c r="G174" i="1"/>
  <c r="G172" i="1"/>
  <c r="G170" i="1"/>
  <c r="G169" i="1"/>
  <c r="G168" i="1"/>
  <c r="G167" i="1"/>
  <c r="D165" i="1"/>
  <c r="G160" i="1"/>
  <c r="H160" i="1"/>
  <c r="H155" i="1"/>
  <c r="G157" i="1"/>
  <c r="G154" i="1"/>
  <c r="G153" i="1"/>
  <c r="E152" i="4"/>
  <c r="D148" i="1" s="1"/>
  <c r="H149" i="1"/>
  <c r="H130" i="1"/>
  <c r="F134" i="4"/>
  <c r="D121" i="1"/>
  <c r="G108" i="1"/>
  <c r="G113" i="1"/>
  <c r="F217" i="9"/>
  <c r="B217" i="9" s="1"/>
  <c r="E31" i="9"/>
  <c r="B31" i="9" s="1"/>
  <c r="E50" i="4"/>
  <c r="D46" i="1" s="1"/>
  <c r="D64" i="1"/>
  <c r="G1439" i="1"/>
  <c r="G1441" i="1"/>
  <c r="G1443" i="1"/>
  <c r="G1451" i="1"/>
  <c r="H1451" i="1"/>
  <c r="G1477" i="1"/>
  <c r="H1477" i="1"/>
  <c r="D106" i="4"/>
  <c r="F107" i="4"/>
  <c r="F563" i="4"/>
  <c r="D529" i="4"/>
  <c r="G1351" i="1"/>
  <c r="G1355" i="1"/>
  <c r="G1359" i="1"/>
  <c r="G1363" i="1"/>
  <c r="G1367" i="1"/>
  <c r="G1371" i="1"/>
  <c r="G1375" i="1"/>
  <c r="G1379" i="1"/>
  <c r="G1387" i="1"/>
  <c r="G1391" i="1"/>
  <c r="G1395" i="1"/>
  <c r="G1399" i="1"/>
  <c r="G1403" i="1"/>
  <c r="G1407" i="1"/>
  <c r="G1411" i="1"/>
  <c r="G1415" i="1"/>
  <c r="G1447" i="1"/>
  <c r="I1447" i="1" s="1"/>
  <c r="H1447" i="1"/>
  <c r="G1455" i="1"/>
  <c r="H1455" i="1"/>
  <c r="J1465" i="1"/>
  <c r="H1465" i="1"/>
  <c r="G1465" i="1"/>
  <c r="H1469" i="1"/>
  <c r="G1469" i="1"/>
  <c r="J1471" i="1"/>
  <c r="H1471" i="1"/>
  <c r="G1471" i="1"/>
  <c r="I1471" i="1" s="1"/>
  <c r="H1475" i="1"/>
  <c r="G1475" i="1"/>
  <c r="H1487" i="1"/>
  <c r="G1487" i="1"/>
  <c r="H1495" i="1"/>
  <c r="G1495" i="1"/>
  <c r="H1503" i="1"/>
  <c r="G1503" i="1"/>
  <c r="H1511" i="1"/>
  <c r="G1511" i="1"/>
  <c r="H1522" i="1"/>
  <c r="G1522" i="1"/>
  <c r="F7" i="4"/>
  <c r="G1350" i="1"/>
  <c r="H1352" i="1"/>
  <c r="G1354" i="1"/>
  <c r="H1356" i="1"/>
  <c r="G1358" i="1"/>
  <c r="H1360" i="1"/>
  <c r="G1362" i="1"/>
  <c r="H1364" i="1"/>
  <c r="G1366" i="1"/>
  <c r="H1368" i="1"/>
  <c r="G1370" i="1"/>
  <c r="H1372" i="1"/>
  <c r="G1374" i="1"/>
  <c r="H1376" i="1"/>
  <c r="G1378" i="1"/>
  <c r="H1380" i="1"/>
  <c r="G1382" i="1"/>
  <c r="H1384" i="1"/>
  <c r="G1386" i="1"/>
  <c r="H1388" i="1"/>
  <c r="G1390" i="1"/>
  <c r="H1392" i="1"/>
  <c r="G1394" i="1"/>
  <c r="H1396" i="1"/>
  <c r="G1398" i="1"/>
  <c r="H1400" i="1"/>
  <c r="G1402" i="1"/>
  <c r="H1404" i="1"/>
  <c r="G1406" i="1"/>
  <c r="H1408" i="1"/>
  <c r="G1410" i="1"/>
  <c r="H1412" i="1"/>
  <c r="G1414" i="1"/>
  <c r="H1416" i="1"/>
  <c r="G1418" i="1"/>
  <c r="H1420" i="1"/>
  <c r="H1424" i="1"/>
  <c r="H1428" i="1"/>
  <c r="H1432" i="1"/>
  <c r="H1439" i="1"/>
  <c r="G1440" i="1"/>
  <c r="I1440" i="1" s="1"/>
  <c r="J1440" i="1"/>
  <c r="H1441" i="1"/>
  <c r="G1442" i="1"/>
  <c r="I1442" i="1" s="1"/>
  <c r="J1442" i="1"/>
  <c r="H1443" i="1"/>
  <c r="H1444" i="1"/>
  <c r="G1444" i="1"/>
  <c r="I1444" i="1" s="1"/>
  <c r="J1450" i="1"/>
  <c r="H1450" i="1"/>
  <c r="J1451" i="1"/>
  <c r="G1462" i="1"/>
  <c r="I1462" i="1" s="1"/>
  <c r="H1462" i="1"/>
  <c r="G1466" i="1"/>
  <c r="I1466" i="1" s="1"/>
  <c r="H1466" i="1"/>
  <c r="G1472" i="1"/>
  <c r="I1472" i="1" s="1"/>
  <c r="H1472" i="1"/>
  <c r="J1477" i="1"/>
  <c r="G1485" i="1"/>
  <c r="H1485" i="1"/>
  <c r="G1493" i="1"/>
  <c r="H1493" i="1"/>
  <c r="G1509" i="1"/>
  <c r="H1509" i="1"/>
  <c r="D50" i="4"/>
  <c r="F51" i="4"/>
  <c r="F128" i="4"/>
  <c r="E124" i="4"/>
  <c r="D120" i="1" s="1"/>
  <c r="J1446" i="1"/>
  <c r="H1446" i="1"/>
  <c r="I1446" i="1" s="1"/>
  <c r="I1450" i="1"/>
  <c r="G1454" i="1"/>
  <c r="H1454" i="1"/>
  <c r="H1470" i="1"/>
  <c r="G1470" i="1"/>
  <c r="J1476" i="1"/>
  <c r="H1476" i="1"/>
  <c r="G1476" i="1"/>
  <c r="I1476" i="1" s="1"/>
  <c r="H1482" i="1"/>
  <c r="G1482" i="1"/>
  <c r="H1490" i="1"/>
  <c r="G1490" i="1"/>
  <c r="H1498" i="1"/>
  <c r="G1498" i="1"/>
  <c r="H1506" i="1"/>
  <c r="G1506" i="1"/>
  <c r="H1514" i="1"/>
  <c r="G1514" i="1"/>
  <c r="H1519" i="1"/>
  <c r="G1519" i="1"/>
  <c r="D44" i="4"/>
  <c r="F45" i="4"/>
  <c r="F112" i="4"/>
  <c r="E106" i="4"/>
  <c r="D102" i="1" s="1"/>
  <c r="F177" i="4"/>
  <c r="D163" i="4"/>
  <c r="F69" i="5"/>
  <c r="G1449" i="1"/>
  <c r="I1449" i="1" s="1"/>
  <c r="J1449" i="1"/>
  <c r="G1453" i="1"/>
  <c r="G1457" i="1"/>
  <c r="I1457" i="1" s="1"/>
  <c r="J1457" i="1"/>
  <c r="H1458" i="1"/>
  <c r="I1458" i="1" s="1"/>
  <c r="G1461" i="1"/>
  <c r="E7" i="4"/>
  <c r="F17" i="4"/>
  <c r="F164" i="4"/>
  <c r="E163" i="4"/>
  <c r="D159" i="1" s="1"/>
  <c r="E196" i="4"/>
  <c r="D192" i="1" s="1"/>
  <c r="F225" i="4"/>
  <c r="D224" i="4"/>
  <c r="E298" i="4"/>
  <c r="D363" i="4"/>
  <c r="F364" i="4"/>
  <c r="F568" i="4"/>
  <c r="D567" i="4"/>
  <c r="F13" i="5"/>
  <c r="D12" i="5"/>
  <c r="F6" i="6"/>
  <c r="D5" i="6"/>
  <c r="G316" i="9"/>
  <c r="E316" i="9" s="1"/>
  <c r="H29" i="3"/>
  <c r="I1448" i="1"/>
  <c r="I1452" i="1"/>
  <c r="I1456" i="1"/>
  <c r="I1460" i="1"/>
  <c r="G1464" i="1"/>
  <c r="I1464" i="1" s="1"/>
  <c r="J1464" i="1"/>
  <c r="G1468" i="1"/>
  <c r="I1468" i="1" s="1"/>
  <c r="J1468" i="1"/>
  <c r="G1474" i="1"/>
  <c r="I1474" i="1" s="1"/>
  <c r="J1474" i="1"/>
  <c r="G1479" i="1"/>
  <c r="I1479" i="1" s="1"/>
  <c r="J1479" i="1"/>
  <c r="D82" i="4"/>
  <c r="F124" i="4"/>
  <c r="F196" i="4"/>
  <c r="E263" i="4"/>
  <c r="D644" i="4"/>
  <c r="F417" i="4"/>
  <c r="H143" i="9"/>
  <c r="E593" i="4"/>
  <c r="D587" i="1" s="1"/>
  <c r="H291" i="9"/>
  <c r="E146" i="5"/>
  <c r="D1124" i="1" s="1"/>
  <c r="F114" i="6"/>
  <c r="H27" i="3"/>
  <c r="G1459" i="1"/>
  <c r="I1459" i="1" s="1"/>
  <c r="J1459" i="1"/>
  <c r="I1463" i="1"/>
  <c r="I1467" i="1"/>
  <c r="I1473" i="1"/>
  <c r="I1478" i="1"/>
  <c r="F253" i="4"/>
  <c r="D252" i="4"/>
  <c r="D593" i="4"/>
  <c r="D245" i="5"/>
  <c r="F250" i="5"/>
  <c r="F39" i="6"/>
  <c r="D35" i="6"/>
  <c r="D472" i="4"/>
  <c r="E567" i="4"/>
  <c r="D561" i="1" s="1"/>
  <c r="E643" i="4"/>
  <c r="D637" i="1" s="1"/>
  <c r="E12" i="5"/>
  <c r="G311" i="9"/>
  <c r="E311" i="9" s="1"/>
  <c r="B311" i="9" s="1"/>
  <c r="F206" i="5"/>
  <c r="E421" i="4"/>
  <c r="G166" i="9"/>
  <c r="F466" i="4"/>
  <c r="F626" i="4"/>
  <c r="D625" i="4"/>
  <c r="G308" i="9"/>
  <c r="F177" i="5"/>
  <c r="H308" i="9"/>
  <c r="E176" i="5"/>
  <c r="E141" i="6"/>
  <c r="F90" i="6"/>
  <c r="D89" i="6"/>
  <c r="D49" i="8"/>
  <c r="C1524" i="1" s="1"/>
  <c r="D299" i="4"/>
  <c r="F369" i="4"/>
  <c r="D396" i="4"/>
  <c r="D350" i="4" s="1"/>
  <c r="D421" i="4"/>
  <c r="F473" i="4"/>
  <c r="D484" i="4"/>
  <c r="D580" i="4"/>
  <c r="G143" i="9"/>
  <c r="E143" i="9" s="1"/>
  <c r="B143" i="9" s="1"/>
  <c r="F603" i="4"/>
  <c r="E625" i="4"/>
  <c r="D619" i="1" s="1"/>
  <c r="F19" i="5"/>
  <c r="G290" i="9"/>
  <c r="E290" i="9" s="1"/>
  <c r="B290" i="9" s="1"/>
  <c r="F88" i="5"/>
  <c r="D87" i="5"/>
  <c r="G291" i="9"/>
  <c r="D146" i="5"/>
  <c r="F149" i="5"/>
  <c r="F191" i="5"/>
  <c r="D190" i="5"/>
  <c r="D176" i="5" s="1"/>
  <c r="F239" i="5"/>
  <c r="D238" i="5"/>
  <c r="F259" i="5"/>
  <c r="D258" i="5"/>
  <c r="G165" i="9"/>
  <c r="E87" i="5"/>
  <c r="D1065" i="1" s="1"/>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B24" i="9"/>
  <c r="B28" i="9"/>
  <c r="B32" i="9"/>
  <c r="B36" i="9"/>
  <c r="B40" i="9"/>
  <c r="B44" i="9"/>
  <c r="B48" i="9"/>
  <c r="B52" i="9"/>
  <c r="B56" i="9"/>
  <c r="B60" i="9"/>
  <c r="B64" i="9"/>
  <c r="B68" i="9"/>
  <c r="B72" i="9"/>
  <c r="B76" i="9"/>
  <c r="B80" i="9"/>
  <c r="B84" i="9"/>
  <c r="B88" i="9"/>
  <c r="B92" i="9"/>
  <c r="E101" i="9"/>
  <c r="B101" i="9" s="1"/>
  <c r="E109" i="9"/>
  <c r="B109" i="9" s="1"/>
  <c r="E117" i="9"/>
  <c r="B117" i="9" s="1"/>
  <c r="G162" i="9"/>
  <c r="E162" i="9" s="1"/>
  <c r="B162" i="9" s="1"/>
  <c r="G161" i="9"/>
  <c r="E161" i="9" s="1"/>
  <c r="B16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94" i="9"/>
  <c r="B94" i="9" s="1"/>
  <c r="B98" i="9"/>
  <c r="B102" i="9"/>
  <c r="B106" i="9"/>
  <c r="B110" i="9"/>
  <c r="B114" i="9"/>
  <c r="B118" i="9"/>
  <c r="B122" i="9"/>
  <c r="B126" i="9"/>
  <c r="B130" i="9"/>
  <c r="B134" i="9"/>
  <c r="B138" i="9"/>
  <c r="B142" i="9"/>
  <c r="G164" i="9"/>
  <c r="E164" i="9" s="1"/>
  <c r="B164" i="9" s="1"/>
  <c r="H165" i="9"/>
  <c r="G191" i="9"/>
  <c r="E191" i="9" s="1"/>
  <c r="B191" i="9" s="1"/>
  <c r="B295" i="9"/>
  <c r="E121" i="9"/>
  <c r="B121" i="9" s="1"/>
  <c r="E125" i="9"/>
  <c r="B125" i="9" s="1"/>
  <c r="E129" i="9"/>
  <c r="B129" i="9" s="1"/>
  <c r="E133" i="9"/>
  <c r="B133" i="9" s="1"/>
  <c r="E137" i="9"/>
  <c r="B137" i="9" s="1"/>
  <c r="E141" i="9"/>
  <c r="B141" i="9" s="1"/>
  <c r="G163" i="9"/>
  <c r="E163" i="9" s="1"/>
  <c r="B163" i="9" s="1"/>
  <c r="B247" i="9"/>
  <c r="B227" i="9"/>
  <c r="B235" i="9"/>
  <c r="B243" i="9"/>
  <c r="B251" i="9"/>
  <c r="B259" i="9"/>
  <c r="B225" i="9"/>
  <c r="B233" i="9"/>
  <c r="B241" i="9"/>
  <c r="B249" i="9"/>
  <c r="B257" i="9"/>
  <c r="B265" i="9"/>
  <c r="E293" i="9"/>
  <c r="B293" i="9" s="1"/>
  <c r="H1501" i="1" l="1"/>
  <c r="H1436" i="1"/>
  <c r="G1436" i="1"/>
  <c r="D42" i="8"/>
  <c r="H19" i="9" s="1"/>
  <c r="E19" i="9" s="1"/>
  <c r="B19" i="9" s="1"/>
  <c r="C1481" i="1"/>
  <c r="I23" i="3"/>
  <c r="D1214" i="1"/>
  <c r="H1216" i="1"/>
  <c r="G1216" i="1"/>
  <c r="E291" i="9"/>
  <c r="B291" i="9" s="1"/>
  <c r="G1047" i="1"/>
  <c r="H1047" i="1"/>
  <c r="E350" i="4"/>
  <c r="D345" i="1" s="1"/>
  <c r="H206" i="1"/>
  <c r="G206" i="1"/>
  <c r="G165" i="1"/>
  <c r="H165" i="1"/>
  <c r="H21" i="9"/>
  <c r="F152" i="4"/>
  <c r="G21" i="9"/>
  <c r="E21" i="9" s="1"/>
  <c r="B21" i="9" s="1"/>
  <c r="H148" i="1"/>
  <c r="G148" i="1"/>
  <c r="H121" i="1"/>
  <c r="G121" i="1"/>
  <c r="G64" i="1"/>
  <c r="H64" i="1"/>
  <c r="H22" i="3"/>
  <c r="F176" i="5"/>
  <c r="C1153" i="1"/>
  <c r="C345" i="1"/>
  <c r="F87" i="5"/>
  <c r="C1065" i="1"/>
  <c r="F484" i="4"/>
  <c r="C478" i="1"/>
  <c r="H1524" i="1"/>
  <c r="G1524" i="1"/>
  <c r="E175" i="5"/>
  <c r="D1152" i="1" s="1"/>
  <c r="I22" i="3"/>
  <c r="D1153" i="1"/>
  <c r="E308" i="9"/>
  <c r="B308" i="9" s="1"/>
  <c r="E166" i="9"/>
  <c r="B166" i="9" s="1"/>
  <c r="G637" i="1"/>
  <c r="H637" i="1"/>
  <c r="F252" i="4"/>
  <c r="C248" i="1"/>
  <c r="F644" i="4"/>
  <c r="C638" i="1"/>
  <c r="F82" i="4"/>
  <c r="C78" i="1"/>
  <c r="F224" i="4"/>
  <c r="C220" i="1"/>
  <c r="F44" i="4"/>
  <c r="C40" i="1"/>
  <c r="H120" i="1"/>
  <c r="G120" i="1"/>
  <c r="I1443" i="1"/>
  <c r="D237" i="5"/>
  <c r="F238" i="5"/>
  <c r="C1215" i="1"/>
  <c r="F89" i="6"/>
  <c r="C1383" i="1"/>
  <c r="F625" i="4"/>
  <c r="C619" i="1"/>
  <c r="E420" i="4"/>
  <c r="D415" i="1"/>
  <c r="F263" i="4"/>
  <c r="D259" i="1"/>
  <c r="F12" i="5"/>
  <c r="D7" i="5"/>
  <c r="C990" i="1"/>
  <c r="E6" i="4"/>
  <c r="D3" i="1"/>
  <c r="D68" i="5"/>
  <c r="D6" i="4"/>
  <c r="F529" i="4"/>
  <c r="D528" i="4"/>
  <c r="C523" i="1"/>
  <c r="E151" i="4"/>
  <c r="I1477" i="1"/>
  <c r="I1441" i="1"/>
  <c r="F213" i="9"/>
  <c r="B213" i="9" s="1"/>
  <c r="E165" i="9"/>
  <c r="B165" i="9" s="1"/>
  <c r="F146" i="5"/>
  <c r="C1124" i="1"/>
  <c r="D420" i="4"/>
  <c r="F421" i="4"/>
  <c r="C415" i="1"/>
  <c r="F299" i="4"/>
  <c r="D298" i="4"/>
  <c r="C294" i="1"/>
  <c r="D43" i="8"/>
  <c r="E68" i="5"/>
  <c r="F472" i="4"/>
  <c r="C466" i="1"/>
  <c r="F245" i="5"/>
  <c r="C1222" i="1"/>
  <c r="B316" i="9"/>
  <c r="E315" i="9"/>
  <c r="I10" i="3" s="1"/>
  <c r="F363" i="4"/>
  <c r="C358" i="1"/>
  <c r="H192" i="1"/>
  <c r="G192" i="1"/>
  <c r="I1439" i="1"/>
  <c r="F258" i="5"/>
  <c r="C1235" i="1"/>
  <c r="G310" i="9"/>
  <c r="E310" i="9" s="1"/>
  <c r="B310" i="9" s="1"/>
  <c r="F190" i="5"/>
  <c r="C1167" i="1"/>
  <c r="F580" i="4"/>
  <c r="C574" i="1"/>
  <c r="F396" i="4"/>
  <c r="C391" i="1"/>
  <c r="I28" i="3"/>
  <c r="D1435" i="1"/>
  <c r="E7" i="5"/>
  <c r="D990" i="1"/>
  <c r="F35" i="6"/>
  <c r="H25" i="3"/>
  <c r="C1329" i="1"/>
  <c r="F593" i="4"/>
  <c r="C587" i="1"/>
  <c r="G318" i="9"/>
  <c r="E318" i="9" s="1"/>
  <c r="D141" i="6"/>
  <c r="F5" i="6"/>
  <c r="H24" i="3"/>
  <c r="C1299" i="1"/>
  <c r="F567" i="4"/>
  <c r="C561" i="1"/>
  <c r="D293" i="1"/>
  <c r="F163" i="4"/>
  <c r="D151" i="4"/>
  <c r="C159" i="1"/>
  <c r="F50" i="4"/>
  <c r="C46" i="1"/>
  <c r="F643" i="4"/>
  <c r="I1465" i="1"/>
  <c r="I1455" i="1"/>
  <c r="E528" i="4"/>
  <c r="F106" i="4"/>
  <c r="C102" i="1"/>
  <c r="I1451" i="1"/>
  <c r="G1481" i="1" l="1"/>
  <c r="H1481" i="1"/>
  <c r="I34" i="3"/>
  <c r="C1517" i="1"/>
  <c r="E407" i="4"/>
  <c r="D402" i="1" s="1"/>
  <c r="F350" i="4"/>
  <c r="E408" i="4"/>
  <c r="D403" i="1" s="1"/>
  <c r="H28" i="3"/>
  <c r="F141" i="6"/>
  <c r="C1435" i="1"/>
  <c r="G1329" i="1"/>
  <c r="H1329" i="1"/>
  <c r="E6" i="5"/>
  <c r="I20" i="3"/>
  <c r="D985" i="1"/>
  <c r="I35" i="3"/>
  <c r="C1518" i="1"/>
  <c r="G314" i="9"/>
  <c r="E314" i="9" s="1"/>
  <c r="B314" i="9" s="1"/>
  <c r="G313" i="9"/>
  <c r="E313" i="9" s="1"/>
  <c r="K1451" i="9"/>
  <c r="G415" i="1"/>
  <c r="H415" i="1"/>
  <c r="E412" i="4"/>
  <c r="I16" i="3"/>
  <c r="D2" i="1"/>
  <c r="H259" i="1"/>
  <c r="G259" i="1"/>
  <c r="H619" i="1"/>
  <c r="G619" i="1"/>
  <c r="G1215" i="1"/>
  <c r="H1215" i="1"/>
  <c r="G40" i="1"/>
  <c r="H40" i="1"/>
  <c r="G78" i="1"/>
  <c r="H78" i="1"/>
  <c r="H248" i="1"/>
  <c r="G248" i="1"/>
  <c r="G1153" i="1"/>
  <c r="H1153" i="1"/>
  <c r="E317" i="9"/>
  <c r="B318" i="9"/>
  <c r="H574" i="1"/>
  <c r="G574" i="1"/>
  <c r="G466" i="1"/>
  <c r="H466" i="1"/>
  <c r="G294" i="1"/>
  <c r="H294" i="1"/>
  <c r="E289" i="4"/>
  <c r="D147" i="1"/>
  <c r="I17" i="3"/>
  <c r="F6" i="4"/>
  <c r="H16" i="3"/>
  <c r="D412" i="4"/>
  <c r="C2" i="1"/>
  <c r="G990" i="1"/>
  <c r="H990" i="1"/>
  <c r="G1065" i="1"/>
  <c r="H1065" i="1"/>
  <c r="H345" i="1"/>
  <c r="G345" i="1"/>
  <c r="E636" i="4"/>
  <c r="D630" i="1" s="1"/>
  <c r="D522" i="1"/>
  <c r="H46" i="1"/>
  <c r="G46" i="1"/>
  <c r="G587" i="1"/>
  <c r="H587" i="1"/>
  <c r="G1235" i="1"/>
  <c r="H1235" i="1"/>
  <c r="F298" i="4"/>
  <c r="D407" i="4"/>
  <c r="C293" i="1"/>
  <c r="F420" i="4"/>
  <c r="D635" i="4"/>
  <c r="C414" i="1"/>
  <c r="H523" i="1"/>
  <c r="G523" i="1"/>
  <c r="F68" i="5"/>
  <c r="H21" i="3"/>
  <c r="C1046" i="1"/>
  <c r="F7" i="5"/>
  <c r="H20" i="3"/>
  <c r="D6" i="5"/>
  <c r="C985" i="1"/>
  <c r="H1383" i="1"/>
  <c r="G1383" i="1"/>
  <c r="H23" i="3"/>
  <c r="F237" i="5"/>
  <c r="C1214" i="1"/>
  <c r="H220" i="1"/>
  <c r="G220" i="1"/>
  <c r="G638" i="1"/>
  <c r="H638" i="1"/>
  <c r="H102" i="1"/>
  <c r="G102" i="1"/>
  <c r="G159" i="1"/>
  <c r="H159" i="1"/>
  <c r="H17" i="3"/>
  <c r="F151" i="4"/>
  <c r="D289" i="4"/>
  <c r="D290" i="4" s="1"/>
  <c r="C147" i="1"/>
  <c r="H9" i="3"/>
  <c r="G1299" i="1"/>
  <c r="H1299" i="1"/>
  <c r="H561" i="1"/>
  <c r="G561" i="1"/>
  <c r="G391" i="1"/>
  <c r="H391" i="1"/>
  <c r="G1167" i="1"/>
  <c r="H1167" i="1"/>
  <c r="G358" i="1"/>
  <c r="H358" i="1"/>
  <c r="G1222" i="1"/>
  <c r="H1222" i="1"/>
  <c r="D1046" i="1"/>
  <c r="I21" i="3"/>
  <c r="G1124" i="1"/>
  <c r="H1124" i="1"/>
  <c r="D636" i="4"/>
  <c r="F528" i="4"/>
  <c r="C522" i="1"/>
  <c r="G3" i="1"/>
  <c r="H3" i="1"/>
  <c r="E635" i="4"/>
  <c r="D629" i="1" s="1"/>
  <c r="D414" i="1"/>
  <c r="H478" i="1"/>
  <c r="G478" i="1"/>
  <c r="D408" i="4"/>
  <c r="D175" i="5"/>
  <c r="G1517" i="1" l="1"/>
  <c r="H1517" i="1"/>
  <c r="C286" i="1"/>
  <c r="G1046" i="1"/>
  <c r="H1046" i="1"/>
  <c r="E639" i="4"/>
  <c r="D407" i="1"/>
  <c r="E312" i="9"/>
  <c r="B313" i="9"/>
  <c r="G985" i="1"/>
  <c r="H985" i="1"/>
  <c r="G293" i="1"/>
  <c r="H293" i="1"/>
  <c r="F636" i="4"/>
  <c r="C630" i="1"/>
  <c r="G285" i="9"/>
  <c r="E285" i="9" s="1"/>
  <c r="B285" i="9" s="1"/>
  <c r="G278" i="9"/>
  <c r="F6" i="5"/>
  <c r="C984" i="1"/>
  <c r="H414" i="1"/>
  <c r="G414" i="1"/>
  <c r="F407" i="4"/>
  <c r="C402" i="1"/>
  <c r="G2" i="1"/>
  <c r="H2" i="1"/>
  <c r="E291" i="4"/>
  <c r="D287" i="1" s="1"/>
  <c r="E413" i="4"/>
  <c r="D285" i="1"/>
  <c r="H1435" i="1"/>
  <c r="G1435" i="1"/>
  <c r="F408" i="4"/>
  <c r="C403" i="1"/>
  <c r="F289" i="4"/>
  <c r="D413" i="4"/>
  <c r="D291" i="4"/>
  <c r="C285" i="1"/>
  <c r="F635" i="4"/>
  <c r="C629" i="1"/>
  <c r="D639" i="4"/>
  <c r="F412" i="4"/>
  <c r="D414" i="4"/>
  <c r="C407" i="1"/>
  <c r="H1518" i="1"/>
  <c r="G1518" i="1"/>
  <c r="H11" i="3"/>
  <c r="H278" i="9"/>
  <c r="D984" i="1"/>
  <c r="K3" i="9"/>
  <c r="I9" i="3"/>
  <c r="F175" i="5"/>
  <c r="C1152" i="1"/>
  <c r="G522" i="1"/>
  <c r="H522" i="1"/>
  <c r="G147" i="1"/>
  <c r="H147" i="1"/>
  <c r="G1214" i="1"/>
  <c r="H1214" i="1"/>
  <c r="E290" i="4"/>
  <c r="D286" i="1" s="1"/>
  <c r="F291" i="4" l="1"/>
  <c r="C287" i="1"/>
  <c r="F639" i="4"/>
  <c r="C633" i="1"/>
  <c r="E415" i="4"/>
  <c r="D410" i="1" s="1"/>
  <c r="E640" i="4"/>
  <c r="E641" i="4" s="1"/>
  <c r="D408" i="1"/>
  <c r="N3" i="9"/>
  <c r="I11" i="3"/>
  <c r="G407" i="1"/>
  <c r="H407" i="1"/>
  <c r="G629" i="1"/>
  <c r="H629" i="1"/>
  <c r="D640" i="4"/>
  <c r="D415" i="4"/>
  <c r="F413" i="4"/>
  <c r="C408" i="1"/>
  <c r="H402" i="1"/>
  <c r="G402" i="1"/>
  <c r="G984" i="1"/>
  <c r="H8" i="3"/>
  <c r="H984" i="1"/>
  <c r="G630" i="1"/>
  <c r="H630" i="1"/>
  <c r="F414" i="4"/>
  <c r="C409" i="1"/>
  <c r="E414" i="4"/>
  <c r="H286" i="1"/>
  <c r="G286" i="1"/>
  <c r="G1152" i="1"/>
  <c r="H1152" i="1"/>
  <c r="G285" i="1"/>
  <c r="H285" i="1"/>
  <c r="H403" i="1"/>
  <c r="G403" i="1"/>
  <c r="E278" i="9"/>
  <c r="D633" i="1"/>
  <c r="F290" i="4"/>
  <c r="D635" i="1" l="1"/>
  <c r="D409" i="1"/>
  <c r="G409" i="1" s="1"/>
  <c r="F415" i="4"/>
  <c r="C410" i="1"/>
  <c r="D642" i="4"/>
  <c r="F640" i="4"/>
  <c r="C634" i="1"/>
  <c r="E642" i="4"/>
  <c r="D634" i="1"/>
  <c r="D641" i="4"/>
  <c r="M3" i="9"/>
  <c r="H408" i="1"/>
  <c r="G408" i="1"/>
  <c r="H287" i="1"/>
  <c r="G287" i="1"/>
  <c r="E277" i="9"/>
  <c r="I8" i="3" s="1"/>
  <c r="B278" i="9"/>
  <c r="G633" i="1"/>
  <c r="H633" i="1"/>
  <c r="H409" i="1" l="1"/>
  <c r="E646" i="4"/>
  <c r="D636" i="1"/>
  <c r="G634" i="1"/>
  <c r="H634" i="1"/>
  <c r="D645" i="4"/>
  <c r="F641" i="4"/>
  <c r="C635" i="1"/>
  <c r="H410" i="1"/>
  <c r="G410" i="1"/>
  <c r="F642" i="4"/>
  <c r="D646" i="4"/>
  <c r="C636" i="1"/>
  <c r="E645" i="4"/>
  <c r="G636" i="1" l="1"/>
  <c r="H636" i="1"/>
  <c r="F646" i="4"/>
  <c r="H19" i="3"/>
  <c r="C640" i="1"/>
  <c r="G635" i="1"/>
  <c r="H635" i="1"/>
  <c r="I18" i="3"/>
  <c r="D639" i="1"/>
  <c r="H18" i="3"/>
  <c r="F645" i="4"/>
  <c r="C639" i="1"/>
  <c r="G276" i="9"/>
  <c r="E276" i="9" s="1"/>
  <c r="B276" i="9" s="1"/>
  <c r="I19" i="3"/>
  <c r="D640" i="1"/>
  <c r="H7" i="3" s="1"/>
  <c r="J3" i="9" l="1"/>
  <c r="G639" i="1"/>
  <c r="H639" i="1"/>
  <c r="G640" i="1"/>
  <c r="H640" i="1"/>
  <c r="G274" i="9" l="1"/>
  <c r="M272" i="9"/>
  <c r="L272" i="9"/>
  <c r="H274" i="9"/>
  <c r="H18" i="9"/>
  <c r="G18" i="9"/>
  <c r="E18" i="9" s="1"/>
  <c r="B18" i="9" s="1"/>
  <c r="H17" i="9"/>
  <c r="I13" i="9"/>
  <c r="I7" i="9"/>
  <c r="J11" i="9"/>
  <c r="J6" i="9"/>
  <c r="K10" i="9"/>
  <c r="J17" i="9"/>
  <c r="K7" i="9"/>
  <c r="I6" i="9"/>
  <c r="K12" i="9"/>
  <c r="M15" i="9"/>
  <c r="I8" i="9"/>
  <c r="J12" i="9"/>
  <c r="J7" i="9"/>
  <c r="K11" i="9"/>
  <c r="G17" i="9"/>
  <c r="H16" i="9"/>
  <c r="L15" i="9"/>
  <c r="K8" i="9"/>
  <c r="J13" i="9"/>
  <c r="I11" i="9"/>
  <c r="M16" i="9"/>
  <c r="I9" i="9"/>
  <c r="K13" i="9"/>
  <c r="J8" i="9"/>
  <c r="G15" i="9"/>
  <c r="L16" i="9"/>
  <c r="K5" i="9"/>
  <c r="G16" i="9"/>
  <c r="J9" i="9"/>
  <c r="I12" i="9"/>
  <c r="J10" i="9"/>
  <c r="I5" i="9"/>
  <c r="K9" i="9"/>
  <c r="H15" i="9"/>
  <c r="K6" i="9"/>
  <c r="I17" i="9"/>
  <c r="J5" i="9"/>
  <c r="E11" i="9" l="1"/>
  <c r="B11" i="9" s="1"/>
  <c r="F272" i="9"/>
  <c r="F20" i="9" s="1"/>
  <c r="F15" i="9"/>
  <c r="E16" i="9"/>
  <c r="E5" i="9"/>
  <c r="B5" i="9" s="1"/>
  <c r="E10" i="9"/>
  <c r="B10" i="9" s="1"/>
  <c r="E274" i="9"/>
  <c r="B274" i="9" s="1"/>
  <c r="F16" i="9"/>
  <c r="E15" i="9"/>
  <c r="E13" i="9"/>
  <c r="B13" i="9" s="1"/>
  <c r="E6" i="9"/>
  <c r="B6" i="9" s="1"/>
  <c r="E17" i="9"/>
  <c r="B17" i="9" s="1"/>
  <c r="E8" i="9"/>
  <c r="B8" i="9" s="1"/>
  <c r="E12" i="9"/>
  <c r="B12" i="9" s="1"/>
  <c r="E9" i="9"/>
  <c r="B9" i="9" s="1"/>
  <c r="E7" i="9"/>
  <c r="B7" i="9" s="1"/>
  <c r="E20" i="9" l="1"/>
  <c r="I7" i="3" s="1"/>
  <c r="B16" i="9"/>
  <c r="B272" i="9"/>
  <c r="F14" i="9"/>
  <c r="F3" i="9" s="1"/>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<sst xmlns="http://schemas.openxmlformats.org/spreadsheetml/2006/main" count="4374" uniqueCount="3426">
  <si>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</si>
  <si>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</si>
  <si>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</si>
  <si>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</si>
  <si>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</si>
  <si>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</si>
  <si>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</si>
  <si>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</si>
  <si>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</si>
  <si>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</si>
  <si>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</si>
  <si>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</si>
  <si>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</si>
  <si>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</si>
  <si>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</si>
  <si>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</si>
  <si>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</si>
  <si>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</si>
  <si>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</si>
  <si>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</si>
  <si>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</si>
  <si>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</si>
  <si>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</si>
  <si>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</si>
  <si>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</si>
  <si>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</si>
  <si>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</si>
  <si>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</si>
  <si>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</si>
  <si>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</si>
  <si>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</si>
  <si>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STJEPAN RADIĆ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</si>
  <si>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</si>
  <si>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</si>
  <si>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</si>
  <si>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</si>
  <si>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</si>
  <si>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</si>
  <si>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</si>
  <si>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</si>
  <si>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</si>
  <si>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</si>
  <si>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</si>
  <si>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</si>
  <si>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</si>
  <si>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</si>
  <si>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</si>
  <si>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</si>
  <si>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</si>
  <si>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14234 - OSNOVNA ŠKOLA STJEPAN RADIĆ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</si>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</sst>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2288798.12</v>
      </c>
      <c r="D2" s="6">
        <f>'PR-RAS'!E6</f>
        <v>2838051.87</v>
      </c>
      <c r="E2" s="6">
        <v>0</v>
      </c>
      <c r="F2" s="6">
        <v>0</v>
      </c>
      <c r="G2" s="7">
        <f t="shared" ref="G2:G264" si="0">(B2/1000)*(C2*1+D2*2)</f>
        <v>7964.9018600000009</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2040965.55</v>
      </c>
      <c r="D46" s="1">
        <f>'PR-RAS'!E50</f>
        <v>2527887.27</v>
      </c>
      <c r="E46" s="1">
        <v>0</v>
      </c>
      <c r="F46" s="1">
        <v>0</v>
      </c>
      <c r="G46" s="2">
        <f t="shared" si="0"/>
        <v>319353.30404999998</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2040965.55</v>
      </c>
      <c r="D64" s="1">
        <f>'PR-RAS'!E68</f>
        <v>2527173.27</v>
      </c>
      <c r="E64" s="1">
        <v>0</v>
      </c>
      <c r="F64" s="1">
        <v>0</v>
      </c>
      <c r="G64" s="2">
        <f t="shared" si="0"/>
        <v>447004.66167</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2029938.83</v>
      </c>
      <c r="D65" s="1">
        <f>'PR-RAS'!E69</f>
        <v>2522855.4900000002</v>
      </c>
      <c r="E65" s="1">
        <v>0</v>
      </c>
      <c r="F65" s="1">
        <v>0</v>
      </c>
      <c r="G65" s="2">
        <f t="shared" si="0"/>
        <v>452841.58784000005</v>
      </c>
      <c r="H65" s="2">
        <f t="shared" si="1"/>
        <v>0.66000000014901161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11026.72</v>
      </c>
      <c r="D66" s="1">
        <f>'PR-RAS'!E70</f>
        <v>4317.78</v>
      </c>
      <c r="E66" s="1">
        <v>0</v>
      </c>
      <c r="F66" s="1">
        <v>0</v>
      </c>
      <c r="G66" s="2">
        <f t="shared" si="0"/>
        <v>1278.0482</v>
      </c>
      <c r="H66" s="2">
        <f t="shared" si="1"/>
        <v>0.50000000000090949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714</v>
      </c>
      <c r="E73" s="1">
        <v>0</v>
      </c>
      <c r="F73" s="1">
        <v>0</v>
      </c>
      <c r="G73" s="2">
        <f t="shared" si="0"/>
        <v>102.81599999999999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714</v>
      </c>
      <c r="E74" s="1">
        <v>0</v>
      </c>
      <c r="F74" s="1">
        <v>0</v>
      </c>
      <c r="G74" s="2">
        <f t="shared" si="0"/>
        <v>104.244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53115.07</v>
      </c>
      <c r="D102" s="1">
        <f>'PR-RAS'!E106</f>
        <v>53974.77</v>
      </c>
      <c r="E102" s="1">
        <v>0</v>
      </c>
      <c r="F102" s="1">
        <v>0</v>
      </c>
      <c r="G102" s="2">
        <f t="shared" si="0"/>
        <v>16267.525609999999</v>
      </c>
      <c r="H102" s="2">
        <f t="shared" si="1"/>
        <v>0.30000000000291038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53115.07</v>
      </c>
      <c r="D108" s="1">
        <f>'PR-RAS'!E112</f>
        <v>53974.77</v>
      </c>
      <c r="E108" s="1">
        <v>0</v>
      </c>
      <c r="F108" s="1">
        <v>0</v>
      </c>
      <c r="G108" s="2">
        <f t="shared" si="0"/>
        <v>17233.913269999997</v>
      </c>
      <c r="H108" s="2">
        <f t="shared" si="1"/>
        <v>0.30000000000291038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53115.07</v>
      </c>
      <c r="D113" s="1">
        <f>'PR-RAS'!E117</f>
        <v>53974.77</v>
      </c>
      <c r="E113" s="1">
        <v>0</v>
      </c>
      <c r="F113" s="1">
        <v>0</v>
      </c>
      <c r="G113" s="2">
        <f t="shared" si="0"/>
        <v>18039.23632</v>
      </c>
      <c r="H113" s="2">
        <f t="shared" si="1"/>
        <v>0.30000000000291038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12223.919999999998</v>
      </c>
      <c r="D120" s="1">
        <f>'PR-RAS'!E124</f>
        <v>11957.6</v>
      </c>
      <c r="E120" s="1">
        <v>0</v>
      </c>
      <c r="F120" s="1">
        <v>0</v>
      </c>
      <c r="G120" s="2">
        <f t="shared" si="0"/>
        <v>4300.5552799999996</v>
      </c>
      <c r="H120" s="2">
        <f t="shared" si="1"/>
        <v>0.48000000000138243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9172.119999999999</v>
      </c>
      <c r="D121" s="1">
        <f>'PR-RAS'!E125</f>
        <v>9261.61</v>
      </c>
      <c r="E121" s="1">
        <v>0</v>
      </c>
      <c r="F121" s="1">
        <v>0</v>
      </c>
      <c r="G121" s="2">
        <f t="shared" si="0"/>
        <v>3323.4407999999999</v>
      </c>
      <c r="H121" s="2">
        <f t="shared" si="1"/>
        <v>0.50999999999839929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7.41</v>
      </c>
      <c r="D122" s="1">
        <f>'PR-RAS'!E126</f>
        <v>18.02</v>
      </c>
      <c r="E122" s="1">
        <v>0</v>
      </c>
      <c r="F122" s="1">
        <v>0</v>
      </c>
      <c r="G122" s="2">
        <f t="shared" si="0"/>
        <v>5.2574500000000004</v>
      </c>
      <c r="H122" s="2">
        <f t="shared" si="1"/>
        <v>0.42999999999999972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9164.7099999999991</v>
      </c>
      <c r="D123" s="1">
        <f>'PR-RAS'!E127</f>
        <v>9243.59</v>
      </c>
      <c r="E123" s="1">
        <v>0</v>
      </c>
      <c r="F123" s="1">
        <v>0</v>
      </c>
      <c r="G123" s="2">
        <f t="shared" si="0"/>
        <v>3373.5305799999996</v>
      </c>
      <c r="H123" s="2">
        <f t="shared" si="1"/>
        <v>0.7000000000007276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3051.7999999999997</v>
      </c>
      <c r="D124" s="1">
        <f>'PR-RAS'!E128</f>
        <v>2695.99</v>
      </c>
      <c r="E124" s="1">
        <v>0</v>
      </c>
      <c r="F124" s="1">
        <v>0</v>
      </c>
      <c r="G124" s="2">
        <f t="shared" si="0"/>
        <v>1038.5849399999997</v>
      </c>
      <c r="H124" s="2">
        <f t="shared" si="1"/>
        <v>0.21000000000049113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2633.68</v>
      </c>
      <c r="D125" s="1">
        <f>'PR-RAS'!E129</f>
        <v>0</v>
      </c>
      <c r="E125" s="1">
        <v>0</v>
      </c>
      <c r="F125" s="1">
        <v>0</v>
      </c>
      <c r="G125" s="2">
        <f t="shared" si="0"/>
        <v>326.57631999999995</v>
      </c>
      <c r="H125" s="2">
        <f t="shared" si="1"/>
        <v>0.32000000000016371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418.12</v>
      </c>
      <c r="D126" s="1">
        <f>'PR-RAS'!E130</f>
        <v>2695.99</v>
      </c>
      <c r="E126" s="1">
        <v>0</v>
      </c>
      <c r="F126" s="1">
        <v>0</v>
      </c>
      <c r="G126" s="2">
        <f t="shared" si="0"/>
        <v>726.26249999999993</v>
      </c>
      <c r="H126" s="2">
        <f t="shared" si="1"/>
        <v>0.13000000000022283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182493.57</v>
      </c>
      <c r="D129" s="1">
        <f>'PR-RAS'!E133</f>
        <v>244232.23</v>
      </c>
      <c r="E129" s="1">
        <v>0</v>
      </c>
      <c r="F129" s="1">
        <v>0</v>
      </c>
      <c r="G129" s="2">
        <f t="shared" si="0"/>
        <v>85882.627840000001</v>
      </c>
      <c r="H129" s="2">
        <f t="shared" si="1"/>
        <v>0.66000000000349246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182493.57</v>
      </c>
      <c r="D130" s="1">
        <f>'PR-RAS'!E134</f>
        <v>244232.23</v>
      </c>
      <c r="E130" s="1">
        <v>0</v>
      </c>
      <c r="F130" s="1">
        <v>0</v>
      </c>
      <c r="G130" s="2">
        <f t="shared" si="0"/>
        <v>86553.58587000001</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165008.23000000001</v>
      </c>
      <c r="D131" s="1">
        <f>'PR-RAS'!E135</f>
        <v>205164.75</v>
      </c>
      <c r="E131" s="1">
        <v>0</v>
      </c>
      <c r="F131" s="1">
        <v>0</v>
      </c>
      <c r="G131" s="2">
        <f t="shared" si="0"/>
        <v>74793.904899999994</v>
      </c>
      <c r="H131" s="2">
        <f t="shared" si="1"/>
        <v>0.48000000001047738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17485.34</v>
      </c>
      <c r="D132" s="1">
        <f>'PR-RAS'!E136</f>
        <v>39067.480000000003</v>
      </c>
      <c r="E132" s="1">
        <v>0</v>
      </c>
      <c r="F132" s="1">
        <v>0</v>
      </c>
      <c r="G132" s="2">
        <f t="shared" si="0"/>
        <v>12526.259300000002</v>
      </c>
      <c r="H132" s="2">
        <f t="shared" si="1"/>
        <v>0.82000000000334694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2268167.16</v>
      </c>
      <c r="D147" s="1">
        <f>'PR-RAS'!E151</f>
        <v>2794311.5300000003</v>
      </c>
      <c r="E147" s="1">
        <v>0</v>
      </c>
      <c r="F147" s="1">
        <v>0</v>
      </c>
      <c r="G147" s="2">
        <f t="shared" si="0"/>
        <v>1147091.37212</v>
      </c>
      <c r="H147" s="2">
        <f t="shared" si="1"/>
        <v>0.62999999988824129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1767863.38</v>
      </c>
      <c r="D148" s="1">
        <f>'PR-RAS'!E152</f>
        <v>2270758.84</v>
      </c>
      <c r="E148" s="1">
        <v>0</v>
      </c>
      <c r="F148" s="1">
        <v>0</v>
      </c>
      <c r="G148" s="2">
        <f t="shared" si="0"/>
        <v>927479.01581999986</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1465330.5</v>
      </c>
      <c r="D149" s="1">
        <f>'PR-RAS'!E153</f>
        <v>1881581.97</v>
      </c>
      <c r="E149" s="1">
        <v>0</v>
      </c>
      <c r="F149" s="1">
        <v>0</v>
      </c>
      <c r="G149" s="2">
        <f t="shared" si="0"/>
        <v>773817.17711999989</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1404002.81</v>
      </c>
      <c r="D150" s="1">
        <f>'PR-RAS'!E154</f>
        <v>1782491.97</v>
      </c>
      <c r="E150" s="1">
        <v>0</v>
      </c>
      <c r="F150" s="1">
        <v>0</v>
      </c>
      <c r="G150" s="2">
        <f t="shared" si="0"/>
        <v>740379.02574999991</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28790.2</v>
      </c>
      <c r="D152" s="1">
        <f>'PR-RAS'!E156</f>
        <v>44818.43</v>
      </c>
      <c r="E152" s="1">
        <v>0</v>
      </c>
      <c r="F152" s="1">
        <v>0</v>
      </c>
      <c r="G152" s="2">
        <f t="shared" si="0"/>
        <v>17882.486059999999</v>
      </c>
      <c r="H152" s="2">
        <f t="shared" si="1"/>
        <v>0.63000000000101863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32537.49</v>
      </c>
      <c r="D153" s="1">
        <f>'PR-RAS'!E157</f>
        <v>54271.57</v>
      </c>
      <c r="E153" s="1">
        <v>0</v>
      </c>
      <c r="F153" s="1">
        <v>0</v>
      </c>
      <c r="G153" s="2">
        <f t="shared" si="0"/>
        <v>21444.25576</v>
      </c>
      <c r="H153" s="2">
        <f t="shared" si="1"/>
        <v>0.92000000000189175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70212.98</v>
      </c>
      <c r="D154" s="1">
        <f>'PR-RAS'!E158</f>
        <v>90799.03</v>
      </c>
      <c r="E154" s="1">
        <v>0</v>
      </c>
      <c r="F154" s="1">
        <v>0</v>
      </c>
      <c r="G154" s="2">
        <f t="shared" si="0"/>
        <v>38527.089119999997</v>
      </c>
      <c r="H154" s="2">
        <f t="shared" si="1"/>
        <v>5.0000000002910383E-2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232319.9</v>
      </c>
      <c r="D155" s="1">
        <f>'PR-RAS'!E159</f>
        <v>298377.84000000003</v>
      </c>
      <c r="E155" s="1">
        <v>0</v>
      </c>
      <c r="F155" s="1">
        <v>0</v>
      </c>
      <c r="G155" s="2">
        <f t="shared" si="0"/>
        <v>127677.63932000002</v>
      </c>
      <c r="H155" s="2">
        <f t="shared" si="1"/>
        <v>0.2599999999802094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232145.71</v>
      </c>
      <c r="D157" s="1">
        <f>'PR-RAS'!E161</f>
        <v>298239.71000000002</v>
      </c>
      <c r="E157" s="1">
        <v>0</v>
      </c>
      <c r="F157" s="1">
        <v>0</v>
      </c>
      <c r="G157" s="2">
        <f t="shared" si="0"/>
        <v>129265.52028</v>
      </c>
      <c r="H157" s="2">
        <f t="shared" si="1"/>
        <v>0.57999999998719431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174.19</v>
      </c>
      <c r="D158" s="1">
        <f>'PR-RAS'!E162</f>
        <v>138.13</v>
      </c>
      <c r="E158" s="1">
        <v>0</v>
      </c>
      <c r="F158" s="1">
        <v>0</v>
      </c>
      <c r="G158" s="2">
        <f t="shared" si="0"/>
        <v>70.720649999999992</v>
      </c>
      <c r="H158" s="2">
        <f t="shared" si="1"/>
        <v>0.31999999999999318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417220.02000000008</v>
      </c>
      <c r="D159" s="1">
        <f>'PR-RAS'!E163</f>
        <v>403442.7</v>
      </c>
      <c r="E159" s="1">
        <v>0</v>
      </c>
      <c r="F159" s="1">
        <v>0</v>
      </c>
      <c r="G159" s="2">
        <f t="shared" si="0"/>
        <v>193408.65636000002</v>
      </c>
      <c r="H159" s="2">
        <f t="shared" si="1"/>
        <v>0.32000000006519258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62993.11</v>
      </c>
      <c r="D160" s="1">
        <f>'PR-RAS'!E164</f>
        <v>72575.929999999993</v>
      </c>
      <c r="E160" s="1">
        <v>0</v>
      </c>
      <c r="F160" s="1">
        <v>0</v>
      </c>
      <c r="G160" s="2">
        <f t="shared" si="0"/>
        <v>33095.050229999993</v>
      </c>
      <c r="H160" s="2">
        <f t="shared" si="1"/>
        <v>0.180000000007567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6123.42</v>
      </c>
      <c r="D161" s="1">
        <f>'PR-RAS'!E165</f>
        <v>8438.2900000000009</v>
      </c>
      <c r="E161" s="1">
        <v>0</v>
      </c>
      <c r="F161" s="1">
        <v>0</v>
      </c>
      <c r="G161" s="2">
        <f t="shared" si="0"/>
        <v>3680</v>
      </c>
      <c r="H161" s="2">
        <f t="shared" si="1"/>
        <v>0.71000000000094587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54985.83</v>
      </c>
      <c r="D162" s="1">
        <f>'PR-RAS'!E166</f>
        <v>62222.55</v>
      </c>
      <c r="E162" s="1">
        <v>0</v>
      </c>
      <c r="F162" s="1">
        <v>0</v>
      </c>
      <c r="G162" s="2">
        <f t="shared" si="0"/>
        <v>28888.379730000001</v>
      </c>
      <c r="H162" s="2">
        <f t="shared" si="1"/>
        <v>0.61999999999534339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1104.26</v>
      </c>
      <c r="D163" s="1">
        <f>'PR-RAS'!E167</f>
        <v>1191.0899999999999</v>
      </c>
      <c r="E163" s="1">
        <v>0</v>
      </c>
      <c r="F163" s="1">
        <v>0</v>
      </c>
      <c r="G163" s="2">
        <f t="shared" si="0"/>
        <v>564.80327999999997</v>
      </c>
      <c r="H163" s="2">
        <f t="shared" si="1"/>
        <v>0.34999999999990905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779.6</v>
      </c>
      <c r="D164" s="1">
        <f>'PR-RAS'!E168</f>
        <v>724</v>
      </c>
      <c r="E164" s="1">
        <v>0</v>
      </c>
      <c r="F164" s="1">
        <v>0</v>
      </c>
      <c r="G164" s="2">
        <f t="shared" si="0"/>
        <v>363.09879999999998</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219991.78000000006</v>
      </c>
      <c r="D165" s="1">
        <f>'PR-RAS'!E169</f>
        <v>211587.74</v>
      </c>
      <c r="E165" s="1">
        <v>0</v>
      </c>
      <c r="F165" s="1">
        <v>0</v>
      </c>
      <c r="G165" s="2">
        <f t="shared" si="0"/>
        <v>105479.43064000001</v>
      </c>
      <c r="H165" s="2">
        <f t="shared" si="1"/>
        <v>0.47999999995226972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19152.48</v>
      </c>
      <c r="D166" s="1">
        <f>'PR-RAS'!E170</f>
        <v>18169.099999999999</v>
      </c>
      <c r="E166" s="1">
        <v>0</v>
      </c>
      <c r="F166" s="1">
        <v>0</v>
      </c>
      <c r="G166" s="2">
        <f t="shared" si="0"/>
        <v>9155.9621999999999</v>
      </c>
      <c r="H166" s="2">
        <f t="shared" si="1"/>
        <v>0.57999999999810825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139867.51</v>
      </c>
      <c r="D167" s="1">
        <f>'PR-RAS'!E171</f>
        <v>132842.4</v>
      </c>
      <c r="E167" s="1">
        <v>0</v>
      </c>
      <c r="F167" s="1">
        <v>0</v>
      </c>
      <c r="G167" s="2">
        <f t="shared" si="0"/>
        <v>67321.68346</v>
      </c>
      <c r="H167" s="2">
        <f t="shared" si="1"/>
        <v>0.88999999998486601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45438.36</v>
      </c>
      <c r="D168" s="1">
        <f>'PR-RAS'!E172</f>
        <v>50037.42</v>
      </c>
      <c r="E168" s="1">
        <v>0</v>
      </c>
      <c r="F168" s="1">
        <v>0</v>
      </c>
      <c r="G168" s="2">
        <f t="shared" si="0"/>
        <v>24300.704400000002</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8112.23</v>
      </c>
      <c r="D169" s="1">
        <f>'PR-RAS'!E173</f>
        <v>6283.46</v>
      </c>
      <c r="E169" s="1">
        <v>0</v>
      </c>
      <c r="F169" s="1">
        <v>0</v>
      </c>
      <c r="G169" s="2">
        <f t="shared" si="0"/>
        <v>3474.0972000000006</v>
      </c>
      <c r="H169" s="2">
        <f t="shared" si="1"/>
        <v>0.68999999999959982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5952.92</v>
      </c>
      <c r="D170" s="1">
        <f>'PR-RAS'!E174</f>
        <v>3517.69</v>
      </c>
      <c r="E170" s="1">
        <v>0</v>
      </c>
      <c r="F170" s="1">
        <v>0</v>
      </c>
      <c r="G170" s="2">
        <f t="shared" si="0"/>
        <v>2195.0227</v>
      </c>
      <c r="H170" s="2">
        <f t="shared" si="1"/>
        <v>0.38999999999987267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1468.28</v>
      </c>
      <c r="D172" s="1">
        <f>'PR-RAS'!E176</f>
        <v>737.67</v>
      </c>
      <c r="E172" s="1">
        <v>0</v>
      </c>
      <c r="F172" s="1">
        <v>0</v>
      </c>
      <c r="G172" s="2">
        <f t="shared" si="0"/>
        <v>503.35902000000004</v>
      </c>
      <c r="H172" s="2">
        <f t="shared" si="1"/>
        <v>0.61000000000001364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96633.720000000016</v>
      </c>
      <c r="D173" s="1">
        <f>'PR-RAS'!E177</f>
        <v>87335.13</v>
      </c>
      <c r="E173" s="1">
        <v>0</v>
      </c>
      <c r="F173" s="1">
        <v>0</v>
      </c>
      <c r="G173" s="2">
        <f t="shared" si="0"/>
        <v>46664.28456</v>
      </c>
      <c r="H173" s="2">
        <f t="shared" si="1"/>
        <v>0.40999999998894054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28975.93</v>
      </c>
      <c r="D174" s="1">
        <f>'PR-RAS'!E178</f>
        <v>15752.15</v>
      </c>
      <c r="E174" s="1">
        <v>0</v>
      </c>
      <c r="F174" s="1">
        <v>0</v>
      </c>
      <c r="G174" s="2">
        <f t="shared" si="0"/>
        <v>10463.079789999998</v>
      </c>
      <c r="H174" s="2">
        <f t="shared" si="1"/>
        <v>0.21999999999934516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39773.85</v>
      </c>
      <c r="D175" s="1">
        <f>'PR-RAS'!E179</f>
        <v>32325.65</v>
      </c>
      <c r="E175" s="1">
        <v>0</v>
      </c>
      <c r="F175" s="1">
        <v>0</v>
      </c>
      <c r="G175" s="2">
        <f t="shared" si="0"/>
        <v>18169.976099999996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497.7</v>
      </c>
      <c r="D176" s="1">
        <f>'PR-RAS'!E180</f>
        <v>497.7</v>
      </c>
      <c r="E176" s="1">
        <v>0</v>
      </c>
      <c r="F176" s="1">
        <v>0</v>
      </c>
      <c r="G176" s="2">
        <f t="shared" si="0"/>
        <v>261.29249999999996</v>
      </c>
      <c r="H176" s="2">
        <f t="shared" si="1"/>
        <v>0.60000000000002274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12148.24</v>
      </c>
      <c r="D177" s="1">
        <f>'PR-RAS'!E181</f>
        <v>12906.95</v>
      </c>
      <c r="E177" s="1">
        <v>0</v>
      </c>
      <c r="F177" s="1">
        <v>0</v>
      </c>
      <c r="G177" s="2">
        <f t="shared" si="0"/>
        <v>6681.3366399999995</v>
      </c>
      <c r="H177" s="2">
        <f t="shared" si="1"/>
        <v>0.28999999999905413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677.08</v>
      </c>
      <c r="D178" s="1">
        <f>'PR-RAS'!E182</f>
        <v>1359.02</v>
      </c>
      <c r="E178" s="1">
        <v>0</v>
      </c>
      <c r="F178" s="1">
        <v>0</v>
      </c>
      <c r="G178" s="2">
        <f t="shared" si="0"/>
        <v>600.93624</v>
      </c>
      <c r="H178" s="2">
        <f t="shared" si="1"/>
        <v>0.10000000000002274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4624.68</v>
      </c>
      <c r="D179" s="1">
        <f>'PR-RAS'!E183</f>
        <v>4993.22</v>
      </c>
      <c r="E179" s="1">
        <v>0</v>
      </c>
      <c r="F179" s="1">
        <v>0</v>
      </c>
      <c r="G179" s="2">
        <f t="shared" si="0"/>
        <v>2600.77936</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1695.42</v>
      </c>
      <c r="D180" s="1">
        <f>'PR-RAS'!E184</f>
        <v>2363.85</v>
      </c>
      <c r="E180" s="1">
        <v>0</v>
      </c>
      <c r="F180" s="1">
        <v>0</v>
      </c>
      <c r="G180" s="2">
        <f t="shared" si="0"/>
        <v>1149.73848</v>
      </c>
      <c r="H180" s="2">
        <f t="shared" si="1"/>
        <v>0.57000000000016371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2177.27</v>
      </c>
      <c r="D181" s="1">
        <f>'PR-RAS'!E185</f>
        <v>2602.27</v>
      </c>
      <c r="E181" s="1">
        <v>0</v>
      </c>
      <c r="F181" s="1">
        <v>0</v>
      </c>
      <c r="G181" s="2">
        <f t="shared" si="0"/>
        <v>1328.7257999999999</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6063.55</v>
      </c>
      <c r="D182" s="1">
        <f>'PR-RAS'!E186</f>
        <v>14534.32</v>
      </c>
      <c r="E182" s="1">
        <v>0</v>
      </c>
      <c r="F182" s="1">
        <v>0</v>
      </c>
      <c r="G182" s="2">
        <f t="shared" si="0"/>
        <v>6358.9263900000005</v>
      </c>
      <c r="H182" s="2">
        <f t="shared" si="1"/>
        <v>0.76999999999952706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37601.409999999996</v>
      </c>
      <c r="D184" s="1">
        <f>'PR-RAS'!E188</f>
        <v>31943.9</v>
      </c>
      <c r="E184" s="1">
        <v>0</v>
      </c>
      <c r="F184" s="1">
        <v>0</v>
      </c>
      <c r="G184" s="2">
        <f t="shared" si="0"/>
        <v>18572.525429999998</v>
      </c>
      <c r="H184" s="2">
        <f t="shared" si="1"/>
        <v>0.50999999999476131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958.09</v>
      </c>
      <c r="D185" s="1">
        <f>'PR-RAS'!E189</f>
        <v>384.78</v>
      </c>
      <c r="E185" s="1">
        <v>0</v>
      </c>
      <c r="F185" s="1">
        <v>0</v>
      </c>
      <c r="G185" s="2">
        <f t="shared" si="0"/>
        <v>317.88760000000002</v>
      </c>
      <c r="H185" s="2">
        <f t="shared" si="1"/>
        <v>0.31000000000005912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9.9</v>
      </c>
      <c r="D187" s="1">
        <f>'PR-RAS'!E191</f>
        <v>476.32</v>
      </c>
      <c r="E187" s="1">
        <v>0</v>
      </c>
      <c r="F187" s="1">
        <v>0</v>
      </c>
      <c r="G187" s="2">
        <f t="shared" si="0"/>
        <v>179.03243999999998</v>
      </c>
      <c r="H187" s="2">
        <f t="shared" si="1"/>
        <v>0.41999999999999282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114.48</v>
      </c>
      <c r="D189" s="1">
        <f>'PR-RAS'!E193</f>
        <v>740.01</v>
      </c>
      <c r="E189" s="1">
        <v>0</v>
      </c>
      <c r="F189" s="1">
        <v>0</v>
      </c>
      <c r="G189" s="2">
        <f t="shared" si="0"/>
        <v>299.76600000000002</v>
      </c>
      <c r="H189" s="2">
        <f t="shared" si="1"/>
        <v>0.48999999999999488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2472.96</v>
      </c>
      <c r="D190" s="1">
        <f>'PR-RAS'!E194</f>
        <v>6625</v>
      </c>
      <c r="E190" s="1">
        <v>0</v>
      </c>
      <c r="F190" s="1">
        <v>0</v>
      </c>
      <c r="G190" s="2">
        <f t="shared" si="0"/>
        <v>2971.6394399999999</v>
      </c>
      <c r="H190" s="2">
        <f t="shared" si="1"/>
        <v>3.999999999996362E-2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33882.89</v>
      </c>
      <c r="D191" s="1">
        <f>'PR-RAS'!E195</f>
        <v>23554.7</v>
      </c>
      <c r="E191" s="1">
        <v>0</v>
      </c>
      <c r="F191" s="1">
        <v>0</v>
      </c>
      <c r="G191" s="2">
        <f t="shared" si="0"/>
        <v>15388.535100000001</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5619.58</v>
      </c>
      <c r="D192" s="1">
        <f>'PR-RAS'!E196</f>
        <v>5532.58</v>
      </c>
      <c r="E192" s="1">
        <v>0</v>
      </c>
      <c r="F192" s="1">
        <v>0</v>
      </c>
      <c r="G192" s="2">
        <f t="shared" si="0"/>
        <v>3186.7853399999995</v>
      </c>
      <c r="H192" s="2">
        <f t="shared" si="1"/>
        <v>0.84000000000014552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5619.58</v>
      </c>
      <c r="D206" s="1">
        <f>'PR-RAS'!E210</f>
        <v>5532.58</v>
      </c>
      <c r="E206" s="1">
        <v>0</v>
      </c>
      <c r="F206" s="1">
        <v>0</v>
      </c>
      <c r="G206" s="2">
        <f t="shared" si="0"/>
        <v>3420.3716999999992</v>
      </c>
      <c r="H206" s="2">
        <f t="shared" si="1"/>
        <v>0.84000000000014552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976.36</v>
      </c>
      <c r="D207" s="1">
        <f>'PR-RAS'!E211</f>
        <v>1170.05</v>
      </c>
      <c r="E207" s="1">
        <v>0</v>
      </c>
      <c r="F207" s="1">
        <v>0</v>
      </c>
      <c r="G207" s="2">
        <f t="shared" si="0"/>
        <v>683.19075999999995</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4643.22</v>
      </c>
      <c r="D209" s="1">
        <f>'PR-RAS'!E213</f>
        <v>4362.53</v>
      </c>
      <c r="E209" s="1">
        <v>0</v>
      </c>
      <c r="F209" s="1">
        <v>0</v>
      </c>
      <c r="G209" s="2">
        <f t="shared" si="0"/>
        <v>2780.6022399999997</v>
      </c>
      <c r="H209" s="2">
        <f t="shared" si="1"/>
        <v>0.69000000000050932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347.24</v>
      </c>
      <c r="E220" s="1">
        <v>0</v>
      </c>
      <c r="F220" s="1">
        <v>0</v>
      </c>
      <c r="G220" s="2">
        <f t="shared" si="0"/>
        <v>152.09112000000002</v>
      </c>
      <c r="H220" s="2">
        <f t="shared" si="1"/>
        <v>0.24000000000000909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347.24</v>
      </c>
      <c r="E243" s="1">
        <v>0</v>
      </c>
      <c r="F243" s="1">
        <v>0</v>
      </c>
      <c r="G243" s="2">
        <f t="shared" si="0"/>
        <v>168.06415999999999</v>
      </c>
      <c r="H243" s="2">
        <f t="shared" si="1"/>
        <v>0.24000000000000909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347.24</v>
      </c>
      <c r="E244" s="1">
        <v>0</v>
      </c>
      <c r="F244" s="1">
        <v>0</v>
      </c>
      <c r="G244" s="2">
        <f t="shared" si="0"/>
        <v>168.75864000000001</v>
      </c>
      <c r="H244" s="2">
        <f t="shared" si="1"/>
        <v>0.24000000000000909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76076.69</v>
      </c>
      <c r="D248" s="1">
        <f>'PR-RAS'!E252</f>
        <v>112883.57</v>
      </c>
      <c r="E248" s="1">
        <v>0</v>
      </c>
      <c r="F248" s="1">
        <v>0</v>
      </c>
      <c r="G248" s="2">
        <f t="shared" si="0"/>
        <v>74555.42601000001</v>
      </c>
      <c r="H248" s="2">
        <f t="shared" si="1"/>
        <v>0.73999999999068677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76076.69</v>
      </c>
      <c r="D255" s="1">
        <f>'PR-RAS'!E259</f>
        <v>112883.57</v>
      </c>
      <c r="E255" s="1">
        <v>0</v>
      </c>
      <c r="F255" s="1">
        <v>0</v>
      </c>
      <c r="G255" s="2">
        <f t="shared" si="0"/>
        <v>76668.332820000011</v>
      </c>
      <c r="H255" s="2">
        <f t="shared" si="1"/>
        <v>0.73999999999068677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76076.69</v>
      </c>
      <c r="D257" s="1">
        <f>'PR-RAS'!E261</f>
        <v>112883.57</v>
      </c>
      <c r="E257" s="1">
        <v>0</v>
      </c>
      <c r="F257" s="1">
        <v>0</v>
      </c>
      <c r="G257" s="2">
        <f t="shared" si="0"/>
        <v>77272.020480000007</v>
      </c>
      <c r="H257" s="2">
        <f t="shared" si="1"/>
        <v>0.73999999999068677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1387.49</v>
      </c>
      <c r="D259" s="1">
        <f>'PR-RAS'!E263</f>
        <v>1346.6</v>
      </c>
      <c r="E259" s="1">
        <v>0</v>
      </c>
      <c r="F259" s="1">
        <v>0</v>
      </c>
      <c r="G259" s="2">
        <f t="shared" si="0"/>
        <v>1052.8180199999999</v>
      </c>
      <c r="H259" s="2">
        <f t="shared" si="1"/>
        <v>0.89000000000010004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1387.49</v>
      </c>
      <c r="D260" s="1">
        <f>'PR-RAS'!E264</f>
        <v>1346.6</v>
      </c>
      <c r="E260" s="1">
        <v>0</v>
      </c>
      <c r="F260" s="1">
        <v>0</v>
      </c>
      <c r="G260" s="2">
        <f t="shared" si="0"/>
        <v>1056.8987099999999</v>
      </c>
      <c r="H260" s="2">
        <f t="shared" si="1"/>
        <v>0.89000000000010004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1387.49</v>
      </c>
      <c r="D262" s="1">
        <f>'PR-RAS'!E266</f>
        <v>1346.6</v>
      </c>
      <c r="E262" s="1">
        <v>0</v>
      </c>
      <c r="F262" s="1">
        <v>0</v>
      </c>
      <c r="G262" s="2">
        <f t="shared" si="0"/>
        <v>1065.0600899999999</v>
      </c>
      <c r="H262" s="2">
        <f t="shared" si="1"/>
        <v>0.89000000000010004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2268167.16</v>
      </c>
      <c r="D285" s="1">
        <f>'PR-RAS'!E289</f>
        <v>2794311.5300000003</v>
      </c>
      <c r="E285" s="1">
        <v>0</v>
      </c>
      <c r="F285" s="1">
        <v>0</v>
      </c>
      <c r="G285" s="2">
        <f t="shared" si="8"/>
        <v>2231328.4224800002</v>
      </c>
      <c r="H285" s="2">
        <f t="shared" si="9"/>
        <v>0.62999999988824129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20630.959999999963</v>
      </c>
      <c r="D286" s="1">
        <f>'PR-RAS'!E290</f>
        <v>43740.339999999851</v>
      </c>
      <c r="E286" s="1">
        <v>0</v>
      </c>
      <c r="F286" s="1">
        <v>0</v>
      </c>
      <c r="G286" s="2">
        <f t="shared" si="8"/>
        <v>30811.817399999902</v>
      </c>
      <c r="H286" s="2">
        <f t="shared" si="9"/>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9913.7900000000009</v>
      </c>
      <c r="D288" s="1">
        <f>'PR-RAS'!E292</f>
        <v>0</v>
      </c>
      <c r="E288" s="1">
        <v>0</v>
      </c>
      <c r="F288" s="1">
        <v>0</v>
      </c>
      <c r="G288" s="2">
        <f t="shared" si="8"/>
        <v>2845.2577299999998</v>
      </c>
      <c r="H288" s="2">
        <f t="shared" si="9"/>
        <v>0.20999999999912689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304.11</v>
      </c>
      <c r="E289" s="1">
        <v>0</v>
      </c>
      <c r="F289" s="1">
        <v>0</v>
      </c>
      <c r="G289" s="2">
        <f t="shared" si="8"/>
        <v>175.16736</v>
      </c>
      <c r="H289" s="2">
        <f t="shared" si="9"/>
        <v>0.11000000000001364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5545.11</v>
      </c>
      <c r="D290" s="1">
        <f>'PR-RAS'!E294</f>
        <v>3490.42</v>
      </c>
      <c r="E290" s="1">
        <v>0</v>
      </c>
      <c r="F290" s="1">
        <v>0</v>
      </c>
      <c r="G290" s="2">
        <f t="shared" si="8"/>
        <v>3619.99955</v>
      </c>
      <c r="H290" s="2">
        <f t="shared" si="9"/>
        <v>0.52999999999974534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651.1</v>
      </c>
      <c r="D291" s="1">
        <f>'PR-RAS'!E295</f>
        <v>1261.26</v>
      </c>
      <c r="E291" s="1">
        <v>0</v>
      </c>
      <c r="F291" s="1">
        <v>0</v>
      </c>
      <c r="G291" s="2">
        <f t="shared" si="8"/>
        <v>920.34979999999996</v>
      </c>
      <c r="H291" s="2">
        <f t="shared" si="9"/>
        <v>0.36000000000001364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30848.86</v>
      </c>
      <c r="D345" s="1">
        <f>'PR-RAS'!E350</f>
        <v>47172.61</v>
      </c>
      <c r="E345" s="1">
        <v>0</v>
      </c>
      <c r="F345" s="1">
        <v>0</v>
      </c>
      <c r="G345" s="2">
        <f t="shared" si="8"/>
        <v>43066.76352</v>
      </c>
      <c r="H345" s="2">
        <f t="shared" si="9"/>
        <v>0.52999999999883585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30848.86</v>
      </c>
      <c r="D358" s="1">
        <f>'PR-RAS'!E363</f>
        <v>47172.61</v>
      </c>
      <c r="E358" s="1">
        <v>0</v>
      </c>
      <c r="F358" s="1">
        <v>0</v>
      </c>
      <c r="G358" s="2">
        <f t="shared" si="8"/>
        <v>44694.28656</v>
      </c>
      <c r="H358" s="2">
        <f t="shared" si="9"/>
        <v>0.52999999999883585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14875</v>
      </c>
      <c r="D359" s="1">
        <f>'PR-RAS'!E364</f>
        <v>15093.63</v>
      </c>
      <c r="E359" s="1">
        <v>0</v>
      </c>
      <c r="F359" s="1">
        <v>0</v>
      </c>
      <c r="G359" s="2">
        <f t="shared" si="8"/>
        <v>16132.289079999997</v>
      </c>
      <c r="H359" s="2">
        <f t="shared" si="9"/>
        <v>0.37000000000080036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14875</v>
      </c>
      <c r="D361" s="1">
        <f>'PR-RAS'!E366</f>
        <v>15093.63</v>
      </c>
      <c r="E361" s="1">
        <v>0</v>
      </c>
      <c r="F361" s="1">
        <v>0</v>
      </c>
      <c r="G361" s="2">
        <f t="shared" si="8"/>
        <v>16222.413599999998</v>
      </c>
      <c r="H361" s="2">
        <f t="shared" si="9"/>
        <v>0.37000000000080036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3757.5</v>
      </c>
      <c r="D364" s="1">
        <f>'PR-RAS'!E369</f>
        <v>26079.05</v>
      </c>
      <c r="E364" s="1">
        <v>0</v>
      </c>
      <c r="F364" s="1">
        <v>0</v>
      </c>
      <c r="G364" s="2">
        <f t="shared" si="8"/>
        <v>20297.362799999999</v>
      </c>
      <c r="H364" s="2">
        <f t="shared" si="9"/>
        <v>0.5499999999992724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406.25</v>
      </c>
      <c r="E365" s="1">
        <v>0</v>
      </c>
      <c r="F365" s="1">
        <v>0</v>
      </c>
      <c r="G365" s="2">
        <f t="shared" si="8"/>
        <v>295.75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195.41</v>
      </c>
      <c r="D367" s="1">
        <f>'PR-RAS'!E372</f>
        <v>22773.85</v>
      </c>
      <c r="E367" s="1">
        <v>0</v>
      </c>
      <c r="F367" s="1">
        <v>0</v>
      </c>
      <c r="G367" s="2">
        <f t="shared" si="8"/>
        <v>16741.97826</v>
      </c>
      <c r="H367" s="2">
        <f t="shared" si="9"/>
        <v>0.56000000000145178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3562.09</v>
      </c>
      <c r="D371" s="1">
        <f>'PR-RAS'!E376</f>
        <v>2898.95</v>
      </c>
      <c r="E371" s="1">
        <v>0</v>
      </c>
      <c r="F371" s="1">
        <v>0</v>
      </c>
      <c r="G371" s="2">
        <f t="shared" si="8"/>
        <v>3463.1963000000001</v>
      </c>
      <c r="H371" s="2">
        <f t="shared" si="9"/>
        <v>0.14000000000032742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12216.36</v>
      </c>
      <c r="D378" s="1">
        <f>'PR-RAS'!E383</f>
        <v>5999.93</v>
      </c>
      <c r="E378" s="1">
        <v>0</v>
      </c>
      <c r="F378" s="1">
        <v>0</v>
      </c>
      <c r="G378" s="2">
        <f t="shared" si="8"/>
        <v>9129.5149400000009</v>
      </c>
      <c r="H378" s="2">
        <f t="shared" si="9"/>
        <v>0.43000000000029104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12216.36</v>
      </c>
      <c r="D379" s="1">
        <f>'PR-RAS'!E384</f>
        <v>5999.93</v>
      </c>
      <c r="E379" s="1">
        <v>0</v>
      </c>
      <c r="F379" s="1">
        <v>0</v>
      </c>
      <c r="G379" s="2">
        <f t="shared" si="8"/>
        <v>9153.7311600000012</v>
      </c>
      <c r="H379" s="2">
        <f t="shared" si="9"/>
        <v>0.43000000000029104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30848.86</v>
      </c>
      <c r="D403" s="1">
        <f>'PR-RAS'!E408</f>
        <v>47172.61</v>
      </c>
      <c r="E403" s="1">
        <v>0</v>
      </c>
      <c r="F403" s="1">
        <v>0</v>
      </c>
      <c r="G403" s="2">
        <f t="shared" si="8"/>
        <v>50328.020160000007</v>
      </c>
      <c r="H403" s="2">
        <f t="shared" si="9"/>
        <v>0.52999999999883585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2288798.12</v>
      </c>
      <c r="D407" s="1">
        <f>'PR-RAS'!E412</f>
        <v>2838051.87</v>
      </c>
      <c r="E407" s="1">
        <v>0</v>
      </c>
      <c r="F407" s="1">
        <v>0</v>
      </c>
      <c r="G407" s="2">
        <f t="shared" si="8"/>
        <v>3233750.1551600005</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2299016.02</v>
      </c>
      <c r="D408" s="1">
        <f>'PR-RAS'!E413</f>
        <v>2841484.14</v>
      </c>
      <c r="E408" s="1">
        <v>0</v>
      </c>
      <c r="F408" s="1">
        <v>0</v>
      </c>
      <c r="G408" s="2">
        <f t="shared" si="8"/>
        <v>3248667.6101000002</v>
      </c>
      <c r="H408" s="2">
        <f t="shared" si="9"/>
        <v>0.16000000014901161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10217.899999999907</v>
      </c>
      <c r="D410" s="1">
        <f>'PR-RAS'!E415</f>
        <v>3432.2700000000186</v>
      </c>
      <c r="E410" s="1">
        <v>0</v>
      </c>
      <c r="F410" s="1">
        <v>0</v>
      </c>
      <c r="G410" s="2">
        <f t="shared" si="8"/>
        <v>6986.7179599999763</v>
      </c>
      <c r="H410" s="2">
        <f t="shared" si="9"/>
        <v>0.37000000011175871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9913.7900000000009</v>
      </c>
      <c r="D411" s="1">
        <f>'PR-RAS'!E416</f>
        <v>0</v>
      </c>
      <c r="E411" s="1">
        <v>0</v>
      </c>
      <c r="F411" s="1">
        <v>0</v>
      </c>
      <c r="G411" s="2">
        <f t="shared" si="8"/>
        <v>4064.6539000000002</v>
      </c>
      <c r="H411" s="2">
        <f t="shared" si="9"/>
        <v>0.20999999999912689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304.11</v>
      </c>
      <c r="E412" s="1">
        <v>0</v>
      </c>
      <c r="F412" s="1">
        <v>0</v>
      </c>
      <c r="G412" s="2">
        <f t="shared" si="8"/>
        <v>249.97842</v>
      </c>
      <c r="H412" s="2">
        <f t="shared" si="9"/>
        <v>0.11000000000001364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5545.11</v>
      </c>
      <c r="D413" s="1">
        <f>'PR-RAS'!E418</f>
        <v>3490.42</v>
      </c>
      <c r="E413" s="1">
        <v>0</v>
      </c>
      <c r="F413" s="1">
        <v>0</v>
      </c>
      <c r="G413" s="2">
        <f t="shared" si="8"/>
        <v>5160.6913999999997</v>
      </c>
      <c r="H413" s="2">
        <f t="shared" si="9"/>
        <v>0.52999999999974534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2288798.12</v>
      </c>
      <c r="D633" s="1">
        <f>'PR-RAS'!E639</f>
        <v>2838051.87</v>
      </c>
      <c r="E633" s="1">
        <v>0</v>
      </c>
      <c r="F633" s="1">
        <v>0</v>
      </c>
      <c r="G633" s="2">
        <f t="shared" si="10"/>
        <v>5033817.9755199999</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2299016.02</v>
      </c>
      <c r="D634" s="1">
        <f>'PR-RAS'!E640</f>
        <v>2841484.14</v>
      </c>
      <c r="E634" s="1">
        <v>0</v>
      </c>
      <c r="F634" s="1">
        <v>0</v>
      </c>
      <c r="G634" s="2">
        <f t="shared" si="10"/>
        <v>5052596.0619000001</v>
      </c>
      <c r="H634" s="2">
        <f t="shared" si="11"/>
        <v>0.16000000014901161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10217.899999999907</v>
      </c>
      <c r="D636" s="1">
        <f>'PR-RAS'!E642</f>
        <v>3432.2700000000186</v>
      </c>
      <c r="E636" s="1">
        <v>0</v>
      </c>
      <c r="F636" s="1">
        <v>0</v>
      </c>
      <c r="G636" s="2">
        <f t="shared" si="10"/>
        <v>10847.349399999965</v>
      </c>
      <c r="H636" s="2">
        <f t="shared" si="11"/>
        <v>0.37000000011175871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9913.7900000000009</v>
      </c>
      <c r="D637" s="1">
        <f>'PR-RAS'!E643</f>
        <v>0</v>
      </c>
      <c r="E637" s="1">
        <v>0</v>
      </c>
      <c r="F637" s="1">
        <v>0</v>
      </c>
      <c r="G637" s="2">
        <f t="shared" si="10"/>
        <v>6305.1704400000008</v>
      </c>
      <c r="H637" s="2">
        <f t="shared" si="11"/>
        <v>0.20999999999912689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304.11</v>
      </c>
      <c r="E638" s="1">
        <v>0</v>
      </c>
      <c r="F638" s="1">
        <v>0</v>
      </c>
      <c r="G638" s="2">
        <f t="shared" si="10"/>
        <v>387.43614000000002</v>
      </c>
      <c r="H638" s="2">
        <f t="shared" si="11"/>
        <v>0.11000000000001364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304.10999999990599</v>
      </c>
      <c r="D640" s="1">
        <f>'PR-RAS'!E646</f>
        <v>3736.3800000000188</v>
      </c>
      <c r="E640" s="1">
        <v>0</v>
      </c>
      <c r="F640" s="1">
        <v>0</v>
      </c>
      <c r="G640" s="2">
        <f t="shared" si="10"/>
        <v>4969.4199299999636</v>
      </c>
      <c r="H640" s="2">
        <f t="shared" si="11"/>
        <v>0.48999999992474841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178331.45</v>
      </c>
      <c r="D641" s="1">
        <f>'PR-RAS'!E647</f>
        <v>206665.57</v>
      </c>
      <c r="E641" s="1">
        <v>0</v>
      </c>
      <c r="F641" s="1">
        <v>0</v>
      </c>
      <c r="G641" s="2">
        <f t="shared" si="10"/>
        <v>378664.05760000006</v>
      </c>
      <c r="H641" s="2">
        <f t="shared" si="11"/>
        <v>0.88000000000465661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10899.23</v>
      </c>
      <c r="D642" s="1">
        <f>'PR-RAS'!E649</f>
        <v>20302.400000000001</v>
      </c>
      <c r="E642" s="1">
        <v>0</v>
      </c>
      <c r="F642" s="1">
        <v>0</v>
      </c>
      <c r="G642" s="2">
        <f t="shared" si="10"/>
        <v>33014.083229999997</v>
      </c>
      <c r="H642" s="2">
        <f t="shared" si="11"/>
        <v>0.63000000000101863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577564.64</v>
      </c>
      <c r="D643" s="1">
        <f>'PR-RAS'!E650</f>
        <v>691379.38</v>
      </c>
      <c r="E643" s="1">
        <v>0</v>
      </c>
      <c r="F643" s="1">
        <v>0</v>
      </c>
      <c r="G643" s="2">
        <f t="shared" si="10"/>
        <v>1258527.6228</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568161.47</v>
      </c>
      <c r="D644" s="1">
        <f>'PR-RAS'!E651</f>
        <v>693572.11</v>
      </c>
      <c r="E644" s="1">
        <v>0</v>
      </c>
      <c r="F644" s="1">
        <v>0</v>
      </c>
      <c r="G644" s="2">
        <f t="shared" si="10"/>
        <v>1257261.5586699999</v>
      </c>
      <c r="H644" s="2">
        <f t="shared" si="11"/>
        <v>0.57999999995809048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20302.400000000023</v>
      </c>
      <c r="D645" s="1">
        <f>'PR-RAS'!E652</f>
        <v>18109.670000000042</v>
      </c>
      <c r="E645" s="1">
        <v>0</v>
      </c>
      <c r="F645" s="1">
        <v>0</v>
      </c>
      <c r="G645" s="2">
        <f t="shared" si="10"/>
        <v>36400.000560000073</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v>
      </c>
      <c r="D647" s="1">
        <f>'PR-RAS'!E654</f>
        <v>89</v>
      </c>
      <c r="E647" s="1">
        <v>0</v>
      </c>
      <c r="F647" s="1">
        <v>0</v>
      </c>
      <c r="G647" s="2">
        <f t="shared" si="10"/>
        <v>169.898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78</v>
      </c>
      <c r="E649" s="1">
        <v>0</v>
      </c>
      <c r="F649" s="1">
        <v>0</v>
      </c>
      <c r="G649" s="2">
        <f t="shared" si="10"/>
        <v>150.98400000000001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1903356.31</v>
      </c>
      <c r="D668" s="1">
        <f>'PR-RAS'!E675</f>
        <v>2349782.16</v>
      </c>
      <c r="E668" s="1">
        <v>0</v>
      </c>
      <c r="F668" s="1">
        <v>0</v>
      </c>
      <c r="G668" s="2">
        <f t="shared" si="10"/>
        <v>4404148.0602100007</v>
      </c>
      <c r="H668" s="2">
        <f t="shared" si="11"/>
        <v>0.47000000020489097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126582.52</v>
      </c>
      <c r="D669" s="1">
        <f>'PR-RAS'!E676</f>
        <v>173073.33</v>
      </c>
      <c r="E669" s="1">
        <v>0</v>
      </c>
      <c r="F669" s="1">
        <v>0</v>
      </c>
      <c r="G669" s="2">
        <f t="shared" si="10"/>
        <v>315783.09224000003</v>
      </c>
      <c r="H669" s="2">
        <f t="shared" si="11"/>
        <v>0.80999999998311978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11026.72</v>
      </c>
      <c r="D670" s="1">
        <f>'PR-RAS'!E677</f>
        <v>4317.78</v>
      </c>
      <c r="E670" s="1">
        <v>0</v>
      </c>
      <c r="F670" s="1">
        <v>0</v>
      </c>
      <c r="G670" s="2">
        <f t="shared" si="10"/>
        <v>13154.06532</v>
      </c>
      <c r="H670" s="2">
        <f t="shared" si="11"/>
        <v>0.50000000000090949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52700.07</v>
      </c>
      <c r="D703" s="1">
        <f>'PR-RAS'!E710</f>
        <v>52448.77</v>
      </c>
      <c r="E703" s="1">
        <v>0</v>
      </c>
      <c r="F703" s="1">
        <v>0</v>
      </c>
      <c r="G703" s="2">
        <f t="shared" si="10"/>
        <v>110633.52221999998</v>
      </c>
      <c r="H703" s="2">
        <f t="shared" si="11"/>
        <v>0.30000000000291038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705</v>
      </c>
      <c r="E705" s="1">
        <v>0</v>
      </c>
      <c r="F705" s="1">
        <v>0</v>
      </c>
      <c r="G705" s="2">
        <f t="shared" si="10"/>
        <v>992.64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4684.6000000000004</v>
      </c>
      <c r="E709" s="1">
        <v>0</v>
      </c>
      <c r="F709" s="1">
        <v>0</v>
      </c>
      <c r="G709" s="2">
        <f t="shared" si="10"/>
        <v>6633.3936000000003</v>
      </c>
      <c r="H709" s="2">
        <f t="shared" si="11"/>
        <v>0.3999999999996362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3553.45</v>
      </c>
      <c r="D710" s="1">
        <f>'PR-RAS'!E717</f>
        <v>1765.76</v>
      </c>
      <c r="E710" s="1">
        <v>0</v>
      </c>
      <c r="F710" s="1">
        <v>0</v>
      </c>
      <c r="G710" s="2">
        <f t="shared" si="10"/>
        <v>5023.2437299999992</v>
      </c>
      <c r="H710" s="2">
        <f t="shared" si="11"/>
        <v>0.6899999999998272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54985.83</v>
      </c>
      <c r="D711" s="1">
        <f>'PR-RAS'!E718</f>
        <v>62222.55</v>
      </c>
      <c r="E711" s="1">
        <v>0</v>
      </c>
      <c r="F711" s="1">
        <v>0</v>
      </c>
      <c r="G711" s="2">
        <f t="shared" si="10"/>
        <v>127395.96029999999</v>
      </c>
      <c r="H711" s="2">
        <f t="shared" si="11"/>
        <v>0.61999999999534339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4156.95</v>
      </c>
      <c r="D713" s="1">
        <f>'PR-RAS'!E720</f>
        <v>4400.2700000000004</v>
      </c>
      <c r="E713" s="1">
        <v>0</v>
      </c>
      <c r="F713" s="1">
        <v>0</v>
      </c>
      <c r="G713" s="2">
        <f t="shared" si="10"/>
        <v>9225.7328800000014</v>
      </c>
      <c r="H713" s="2">
        <f t="shared" si="11"/>
        <v>0.32000000000061846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752.74</v>
      </c>
      <c r="D715" s="1">
        <f>'PR-RAS'!E722</f>
        <v>1225.1400000000001</v>
      </c>
      <c r="E715" s="1">
        <v>0</v>
      </c>
      <c r="F715" s="1">
        <v>0</v>
      </c>
      <c r="G715" s="2">
        <f t="shared" si="10"/>
        <v>2286.9562800000003</v>
      </c>
      <c r="H715" s="2">
        <f t="shared" si="11"/>
        <v>0.40000000000009095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6219.6</v>
      </c>
      <c r="D817" s="1">
        <f>'PR-RAS'!E824</f>
        <v>19617.28</v>
      </c>
      <c r="E817" s="1">
        <v>0</v>
      </c>
      <c r="F817" s="1">
        <v>0</v>
      </c>
      <c r="G817" s="2">
        <f t="shared" si="18"/>
        <v>37090.594559999998</v>
      </c>
      <c r="H817" s="2">
        <f t="shared" si="19"/>
        <v>0.67999999999847205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212</v>
      </c>
      <c r="D820" s="1">
        <f>'PR-RAS'!E827</f>
        <v>280</v>
      </c>
      <c r="E820" s="1">
        <v>0</v>
      </c>
      <c r="F820" s="1">
        <v>0</v>
      </c>
      <c r="G820" s="2">
        <f t="shared" si="18"/>
        <v>632.26799999999992</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69645.09</v>
      </c>
      <c r="D821" s="1">
        <f>'PR-RAS'!E828</f>
        <v>92986.29</v>
      </c>
      <c r="E821" s="1">
        <v>0</v>
      </c>
      <c r="F821" s="1">
        <v>0</v>
      </c>
      <c r="G821" s="2">
        <f t="shared" si="18"/>
        <v>209606.48939999996</v>
      </c>
      <c r="H821" s="2">
        <f t="shared" si="19"/>
        <v>0.3799999999901047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2615984.75</v>
      </c>
      <c r="D984" s="6">
        <f>BILANCA!E6</f>
        <v>2621800.9999999995</v>
      </c>
      <c r="E984" s="6">
        <v>0</v>
      </c>
      <c r="F984" s="6">
        <v>0</v>
      </c>
      <c r="G984" s="7">
        <f t="shared" ref="G984:G1241" si="22">B984/1000*C984+B984/500*D984</f>
        <v>7859.5867499999986</v>
      </c>
      <c r="H984" s="7">
        <f t="shared" si="19"/>
        <v>0.25000000046566129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2394842.4899999998</v>
      </c>
      <c r="D985" s="1">
        <f>BILANCA!E7</f>
        <v>2376575.7899999996</v>
      </c>
      <c r="E985" s="1">
        <v>0</v>
      </c>
      <c r="F985" s="1">
        <v>0</v>
      </c>
      <c r="G985" s="2">
        <f t="shared" si="22"/>
        <v>14295.988139999998</v>
      </c>
      <c r="H985" s="2">
        <f t="shared" si="19"/>
        <v>0.70000000018626451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91227.88</v>
      </c>
      <c r="D986" s="1">
        <f>BILANCA!E8</f>
        <v>91227.88</v>
      </c>
      <c r="E986" s="1">
        <v>0</v>
      </c>
      <c r="F986" s="1">
        <v>0</v>
      </c>
      <c r="G986" s="2">
        <f t="shared" si="22"/>
        <v>821.05092000000013</v>
      </c>
      <c r="H986" s="2">
        <f t="shared" si="19"/>
        <v>0.23999999999068677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91227.88</v>
      </c>
      <c r="D987" s="1">
        <f>BILANCA!E9</f>
        <v>91227.88</v>
      </c>
      <c r="E987" s="1">
        <v>0</v>
      </c>
      <c r="F987" s="1">
        <v>0</v>
      </c>
      <c r="G987" s="2">
        <f t="shared" si="22"/>
        <v>1094.7345600000001</v>
      </c>
      <c r="H987" s="2">
        <f t="shared" si="19"/>
        <v>0.23999999999068677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2288739.61</v>
      </c>
      <c r="D990" s="1">
        <f>BILANCA!E12</f>
        <v>2255379.2799999998</v>
      </c>
      <c r="E990" s="1">
        <v>0</v>
      </c>
      <c r="F990" s="1">
        <v>0</v>
      </c>
      <c r="G990" s="2">
        <f t="shared" si="22"/>
        <v>47596.48719</v>
      </c>
      <c r="H990" s="2">
        <f t="shared" si="19"/>
        <v>0.66999999992549419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2191594.13</v>
      </c>
      <c r="D991" s="1">
        <f>BILANCA!E13</f>
        <v>2151938.0099999998</v>
      </c>
      <c r="E991" s="1">
        <v>0</v>
      </c>
      <c r="F991" s="1">
        <v>0</v>
      </c>
      <c r="G991" s="2">
        <f t="shared" si="22"/>
        <v>51963.761199999994</v>
      </c>
      <c r="H991" s="2">
        <f t="shared" si="19"/>
        <v>0.13999999966472387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3144988.04</v>
      </c>
      <c r="D993" s="1">
        <f>BILANCA!E15</f>
        <v>3144988.04</v>
      </c>
      <c r="E993" s="1">
        <v>0</v>
      </c>
      <c r="F993" s="1">
        <v>0</v>
      </c>
      <c r="G993" s="2">
        <f t="shared" si="22"/>
        <v>94349.641200000013</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6904.05</v>
      </c>
      <c r="D995" s="1">
        <f>BILANCA!E17</f>
        <v>6904.05</v>
      </c>
      <c r="E995" s="1">
        <v>0</v>
      </c>
      <c r="F995" s="1">
        <v>0</v>
      </c>
      <c r="G995" s="2">
        <f t="shared" si="22"/>
        <v>248.54580000000001</v>
      </c>
      <c r="H995" s="2">
        <f t="shared" si="19"/>
        <v>0.1000000000003638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960297.96</v>
      </c>
      <c r="D996" s="1">
        <f>BILANCA!E18</f>
        <v>999954.08</v>
      </c>
      <c r="E996" s="1">
        <v>0</v>
      </c>
      <c r="F996" s="1">
        <v>0</v>
      </c>
      <c r="G996" s="2">
        <f t="shared" si="22"/>
        <v>38482.679559999997</v>
      </c>
      <c r="H996" s="2">
        <f t="shared" si="19"/>
        <v>0.11999999999534339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80227.079999999958</v>
      </c>
      <c r="D997" s="1">
        <f>BILANCA!E19</f>
        <v>93590.699999999953</v>
      </c>
      <c r="E997" s="1">
        <v>0</v>
      </c>
      <c r="F997" s="1">
        <v>0</v>
      </c>
      <c r="G997" s="2">
        <f t="shared" si="22"/>
        <v>3743.718719999998</v>
      </c>
      <c r="H997" s="2">
        <f t="shared" si="19"/>
        <v>0.38000000000465661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325081.62</v>
      </c>
      <c r="D998" s="1">
        <f>BILANCA!E20</f>
        <v>387976.1</v>
      </c>
      <c r="E998" s="1">
        <v>0</v>
      </c>
      <c r="F998" s="1">
        <v>0</v>
      </c>
      <c r="G998" s="2">
        <f t="shared" si="22"/>
        <v>16515.507299999997</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4771.3</v>
      </c>
      <c r="D999" s="1">
        <f>BILANCA!E21</f>
        <v>4771.3</v>
      </c>
      <c r="E999" s="1">
        <v>0</v>
      </c>
      <c r="F999" s="1">
        <v>0</v>
      </c>
      <c r="G999" s="2">
        <f t="shared" si="22"/>
        <v>229.0224</v>
      </c>
      <c r="H999" s="2">
        <f t="shared" si="19"/>
        <v>0.6000000000003638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15654.59</v>
      </c>
      <c r="D1000" s="1">
        <f>BILANCA!E22</f>
        <v>29949.81</v>
      </c>
      <c r="E1000" s="1">
        <v>0</v>
      </c>
      <c r="F1000" s="1">
        <v>0</v>
      </c>
      <c r="G1000" s="2">
        <f t="shared" si="22"/>
        <v>1284.4215700000002</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7483.49</v>
      </c>
      <c r="D1001" s="1">
        <f>BILANCA!E23</f>
        <v>7483.49</v>
      </c>
      <c r="E1001" s="1">
        <v>0</v>
      </c>
      <c r="F1001" s="1">
        <v>0</v>
      </c>
      <c r="G1001" s="2">
        <f t="shared" si="22"/>
        <v>404.10845999999992</v>
      </c>
      <c r="H1001" s="2">
        <f t="shared" si="19"/>
        <v>0.97999999999956344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48426.77</v>
      </c>
      <c r="D1003" s="1">
        <f>BILANCA!E25</f>
        <v>48426.77</v>
      </c>
      <c r="E1003" s="1">
        <v>0</v>
      </c>
      <c r="F1003" s="1">
        <v>0</v>
      </c>
      <c r="G1003" s="2">
        <f t="shared" si="22"/>
        <v>2905.6062000000002</v>
      </c>
      <c r="H1003" s="2">
        <f t="shared" si="19"/>
        <v>0.46000000000640284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234630.93</v>
      </c>
      <c r="D1004" s="1">
        <f>BILANCA!E26</f>
        <v>265247.27</v>
      </c>
      <c r="E1004" s="1">
        <v>0</v>
      </c>
      <c r="F1004" s="1">
        <v>0</v>
      </c>
      <c r="G1004" s="2">
        <f t="shared" si="22"/>
        <v>16067.634870000002</v>
      </c>
      <c r="H1004" s="2">
        <f t="shared" si="19"/>
        <v>0.34000000002561137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555821.62</v>
      </c>
      <c r="D1006" s="1">
        <f>BILANCA!E28</f>
        <v>650264.04</v>
      </c>
      <c r="E1006" s="1">
        <v>0</v>
      </c>
      <c r="F1006" s="1">
        <v>0</v>
      </c>
      <c r="G1006" s="2">
        <f t="shared" si="22"/>
        <v>42696.043100000003</v>
      </c>
      <c r="H1006" s="2">
        <f t="shared" si="19"/>
        <v>0.42000000004190952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16918.399999999994</v>
      </c>
      <c r="D1013" s="1">
        <f>BILANCA!E35</f>
        <v>9850.5699999999924</v>
      </c>
      <c r="E1013" s="1">
        <v>0</v>
      </c>
      <c r="F1013" s="1">
        <v>0</v>
      </c>
      <c r="G1013" s="2">
        <f t="shared" si="22"/>
        <v>1098.5861999999993</v>
      </c>
      <c r="H1013" s="2">
        <f t="shared" si="19"/>
        <v>0.83000000000174623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119370.03</v>
      </c>
      <c r="D1014" s="1">
        <f>BILANCA!E36</f>
        <v>111962.18</v>
      </c>
      <c r="E1014" s="1">
        <v>0</v>
      </c>
      <c r="F1014" s="1">
        <v>0</v>
      </c>
      <c r="G1014" s="2">
        <f t="shared" si="22"/>
        <v>10642.12609</v>
      </c>
      <c r="H1014" s="2">
        <f t="shared" si="19"/>
        <v>0.20999999999185093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1802.65</v>
      </c>
      <c r="D1015" s="1">
        <f>BILANCA!E37</f>
        <v>1802.65</v>
      </c>
      <c r="E1015" s="1">
        <v>0</v>
      </c>
      <c r="F1015" s="1">
        <v>0</v>
      </c>
      <c r="G1015" s="2">
        <f t="shared" si="22"/>
        <v>173.05440000000002</v>
      </c>
      <c r="H1015" s="2">
        <f t="shared" si="19"/>
        <v>0.6999999999998181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104254.28</v>
      </c>
      <c r="D1018" s="1">
        <f>BILANCA!E40</f>
        <v>103914.26</v>
      </c>
      <c r="E1018" s="1">
        <v>0</v>
      </c>
      <c r="F1018" s="1">
        <v>0</v>
      </c>
      <c r="G1018" s="2">
        <f t="shared" si="22"/>
        <v>10922.898000000001</v>
      </c>
      <c r="H1018" s="2">
        <f t="shared" si="19"/>
        <v>0.53999999999359716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485.77</v>
      </c>
      <c r="D1025" s="1">
        <f>BILANCA!E47</f>
        <v>485.77</v>
      </c>
      <c r="E1025" s="1">
        <v>0</v>
      </c>
      <c r="F1025" s="1">
        <v>0</v>
      </c>
      <c r="G1025" s="2">
        <f t="shared" si="22"/>
        <v>61.20702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485.77</v>
      </c>
      <c r="D1028" s="1">
        <f>BILANCA!E50</f>
        <v>485.77</v>
      </c>
      <c r="E1028" s="1">
        <v>0</v>
      </c>
      <c r="F1028" s="1">
        <v>0</v>
      </c>
      <c r="G1028" s="2">
        <f t="shared" si="22"/>
        <v>65.578949999999992</v>
      </c>
      <c r="H1028" s="2">
        <f t="shared" si="19"/>
        <v>0.46000000000003638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57949.36</v>
      </c>
      <c r="D1032" s="1">
        <f>BILANCA!E54</f>
        <v>59931.75</v>
      </c>
      <c r="E1032" s="1">
        <v>0</v>
      </c>
      <c r="F1032" s="1">
        <v>0</v>
      </c>
      <c r="G1032" s="2">
        <f t="shared" si="22"/>
        <v>8712.83014</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57949.36</v>
      </c>
      <c r="D1033" s="1">
        <f>BILANCA!E55</f>
        <v>59931.75</v>
      </c>
      <c r="E1033" s="1">
        <v>0</v>
      </c>
      <c r="F1033" s="1">
        <v>0</v>
      </c>
      <c r="G1033" s="2">
        <f t="shared" si="22"/>
        <v>8890.643</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14875</v>
      </c>
      <c r="D1034" s="1">
        <f>BILANCA!E56</f>
        <v>29968.63</v>
      </c>
      <c r="E1034" s="1">
        <v>0</v>
      </c>
      <c r="F1034" s="1">
        <v>0</v>
      </c>
      <c r="G1034" s="2">
        <f t="shared" si="22"/>
        <v>3815.42526</v>
      </c>
      <c r="H1034" s="2">
        <f t="shared" si="19"/>
        <v>0.36999999999898137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14875</v>
      </c>
      <c r="D1035" s="1">
        <f>BILANCA!E57</f>
        <v>29968.63</v>
      </c>
      <c r="E1035" s="1">
        <v>0</v>
      </c>
      <c r="F1035" s="1">
        <v>0</v>
      </c>
      <c r="G1035" s="2">
        <f t="shared" si="22"/>
        <v>3890.2375200000001</v>
      </c>
      <c r="H1035" s="2">
        <f t="shared" si="19"/>
        <v>0.36999999999898137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221142.26</v>
      </c>
      <c r="D1046" s="1">
        <f>BILANCA!E68</f>
        <v>245225.21000000002</v>
      </c>
      <c r="E1046" s="1">
        <v>0</v>
      </c>
      <c r="F1046" s="1">
        <v>0</v>
      </c>
      <c r="G1046" s="2">
        <f t="shared" si="22"/>
        <v>44830.338840000004</v>
      </c>
      <c r="H1046" s="2">
        <f t="shared" si="19"/>
        <v>0.47000000003026798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20302.400000000001</v>
      </c>
      <c r="D1047" s="1">
        <f>BILANCA!E69</f>
        <v>18109.669999999998</v>
      </c>
      <c r="E1047" s="1">
        <v>0</v>
      </c>
      <c r="F1047" s="1">
        <v>0</v>
      </c>
      <c r="G1047" s="2">
        <f t="shared" si="22"/>
        <v>3617.3913599999996</v>
      </c>
      <c r="H1047" s="2">
        <f t="shared" si="19"/>
        <v>0.73000000000320142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20302.400000000001</v>
      </c>
      <c r="D1048" s="1">
        <f>BILANCA!E70</f>
        <v>18109.669999999998</v>
      </c>
      <c r="E1048" s="1">
        <v>0</v>
      </c>
      <c r="F1048" s="1">
        <v>0</v>
      </c>
      <c r="G1048" s="2">
        <f t="shared" si="22"/>
        <v>3673.9130999999998</v>
      </c>
      <c r="H1048" s="2">
        <f t="shared" si="19"/>
        <v>0.73000000000320142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20302.400000000001</v>
      </c>
      <c r="D1050" s="1">
        <f>BILANCA!E72</f>
        <v>18109.669999999998</v>
      </c>
      <c r="E1050" s="1">
        <v>0</v>
      </c>
      <c r="F1050" s="1">
        <v>0</v>
      </c>
      <c r="G1050" s="2">
        <f t="shared" si="22"/>
        <v>3786.95658</v>
      </c>
      <c r="H1050" s="2">
        <f t="shared" si="19"/>
        <v>0.73000000000320142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16963.3</v>
      </c>
      <c r="D1056" s="1">
        <f>BILANCA!E78</f>
        <v>16959.55</v>
      </c>
      <c r="E1056" s="1">
        <v>0</v>
      </c>
      <c r="F1056" s="1">
        <v>0</v>
      </c>
      <c r="G1056" s="2">
        <f t="shared" si="22"/>
        <v>3714.4151999999995</v>
      </c>
      <c r="H1056" s="2">
        <f t="shared" si="19"/>
        <v>0.75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92.67</v>
      </c>
      <c r="E1062" s="1">
        <v>0</v>
      </c>
      <c r="F1062" s="1">
        <v>0</v>
      </c>
      <c r="G1062" s="2">
        <f t="shared" si="22"/>
        <v>14.641860000000001</v>
      </c>
      <c r="H1062" s="2">
        <f t="shared" si="19"/>
        <v>0.32999999999999829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16963.3</v>
      </c>
      <c r="D1064" s="1">
        <f>BILANCA!E86</f>
        <v>16866.88</v>
      </c>
      <c r="E1064" s="1">
        <v>0</v>
      </c>
      <c r="F1064" s="1">
        <v>0</v>
      </c>
      <c r="G1064" s="2">
        <f t="shared" si="22"/>
        <v>4106.4618600000003</v>
      </c>
      <c r="H1064" s="2">
        <f t="shared" si="19"/>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5545.11</v>
      </c>
      <c r="D1124" s="1">
        <f>BILANCA!E146</f>
        <v>3490.4200000000005</v>
      </c>
      <c r="E1124" s="1">
        <v>0</v>
      </c>
      <c r="F1124" s="1">
        <v>0</v>
      </c>
      <c r="G1124" s="2">
        <f t="shared" si="22"/>
        <v>1766.15895</v>
      </c>
      <c r="H1124" s="2">
        <f t="shared" si="23"/>
        <v>0.53000000000020009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6678.21</v>
      </c>
      <c r="D1137" s="1">
        <f>BILANCA!E159</f>
        <v>5084.5600000000004</v>
      </c>
      <c r="E1137" s="1">
        <v>0</v>
      </c>
      <c r="F1137" s="1">
        <v>0</v>
      </c>
      <c r="G1137" s="2">
        <f t="shared" si="22"/>
        <v>2594.48882</v>
      </c>
      <c r="H1137" s="2">
        <f t="shared" si="23"/>
        <v>0.6499999999996362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803.99</v>
      </c>
      <c r="D1138" s="1">
        <f>BILANCA!E160</f>
        <v>1261.26</v>
      </c>
      <c r="E1138" s="1">
        <v>0</v>
      </c>
      <c r="F1138" s="1">
        <v>0</v>
      </c>
      <c r="G1138" s="2">
        <f t="shared" si="22"/>
        <v>515.60905000000002</v>
      </c>
      <c r="H1138" s="2">
        <f t="shared" si="23"/>
        <v>0.26999999999998181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1937.09</v>
      </c>
      <c r="D1141" s="1">
        <f>BILANCA!E163</f>
        <v>2855.4</v>
      </c>
      <c r="E1141" s="1">
        <v>0</v>
      </c>
      <c r="F1141" s="1">
        <v>0</v>
      </c>
      <c r="G1141" s="2">
        <f t="shared" si="22"/>
        <v>1208.36662</v>
      </c>
      <c r="H1141" s="2">
        <f t="shared" si="23"/>
        <v>0.49000000000000909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178331.45</v>
      </c>
      <c r="D1148" s="1">
        <f>BILANCA!E170</f>
        <v>206665.57</v>
      </c>
      <c r="E1148" s="1">
        <v>0</v>
      </c>
      <c r="F1148" s="1">
        <v>0</v>
      </c>
      <c r="G1148" s="2">
        <f t="shared" si="22"/>
        <v>97624.327350000007</v>
      </c>
      <c r="H1148" s="2">
        <f t="shared" si="23"/>
        <v>0.88000000000465661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178331.45</v>
      </c>
      <c r="D1151" s="1">
        <f>BILANCA!E173</f>
        <v>206665.57</v>
      </c>
      <c r="E1151" s="1">
        <v>0</v>
      </c>
      <c r="F1151" s="1">
        <v>0</v>
      </c>
      <c r="G1151" s="2">
        <f t="shared" si="22"/>
        <v>99399.315120000014</v>
      </c>
      <c r="H1151" s="2">
        <f t="shared" si="23"/>
        <v>0.88000000000465661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2615984.75</v>
      </c>
      <c r="D1152" s="1">
        <f>BILANCA!E175</f>
        <v>2621801</v>
      </c>
      <c r="E1152" s="1">
        <v>0</v>
      </c>
      <c r="F1152" s="1">
        <v>0</v>
      </c>
      <c r="G1152" s="2">
        <f t="shared" si="22"/>
        <v>1328270.16075</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215901.26</v>
      </c>
      <c r="D1153" s="1">
        <f>BILANCA!E176</f>
        <v>245471.16999999998</v>
      </c>
      <c r="E1153" s="1">
        <v>0</v>
      </c>
      <c r="F1153" s="1">
        <v>0</v>
      </c>
      <c r="G1153" s="2">
        <f t="shared" si="22"/>
        <v>120163.412</v>
      </c>
      <c r="H1153" s="2">
        <f t="shared" si="23"/>
        <v>0.42999999999301508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215901.26</v>
      </c>
      <c r="D1154" s="1">
        <f>BILANCA!E177</f>
        <v>245382.16999999998</v>
      </c>
      <c r="E1154" s="1">
        <v>0</v>
      </c>
      <c r="F1154" s="1">
        <v>0</v>
      </c>
      <c r="G1154" s="2">
        <f t="shared" si="22"/>
        <v>120839.81759999999</v>
      </c>
      <c r="H1154" s="2">
        <f t="shared" si="23"/>
        <v>0.42999999999301508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162117.44</v>
      </c>
      <c r="D1155" s="1">
        <f>BILANCA!E178</f>
        <v>191374.76</v>
      </c>
      <c r="E1155" s="1">
        <v>0</v>
      </c>
      <c r="F1155" s="1">
        <v>0</v>
      </c>
      <c r="G1155" s="2">
        <f t="shared" si="22"/>
        <v>93717.11712000001</v>
      </c>
      <c r="H1155" s="2">
        <f t="shared" si="23"/>
        <v>0.67999999999301508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34910.1</v>
      </c>
      <c r="D1156" s="1">
        <f>BILANCA!E179</f>
        <v>35730.839999999997</v>
      </c>
      <c r="E1156" s="1">
        <v>0</v>
      </c>
      <c r="F1156" s="1">
        <v>0</v>
      </c>
      <c r="G1156" s="2">
        <f t="shared" si="22"/>
        <v>18402.317939999997</v>
      </c>
      <c r="H1156" s="2">
        <f t="shared" si="23"/>
        <v>0.26000000000203727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106.8</v>
      </c>
      <c r="D1157" s="1">
        <f>BILANCA!E180</f>
        <v>108.86</v>
      </c>
      <c r="E1157" s="1">
        <v>0</v>
      </c>
      <c r="F1157" s="1">
        <v>0</v>
      </c>
      <c r="G1157" s="2">
        <f t="shared" si="22"/>
        <v>56.466479999999997</v>
      </c>
      <c r="H1157" s="2">
        <f t="shared" si="23"/>
        <v>0.34000000000000341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106.8</v>
      </c>
      <c r="D1160" s="1">
        <f>BILANCA!E183</f>
        <v>108.86</v>
      </c>
      <c r="E1160" s="1">
        <v>0</v>
      </c>
      <c r="F1160" s="1">
        <v>0</v>
      </c>
      <c r="G1160" s="2">
        <f t="shared" si="22"/>
        <v>57.440039999999996</v>
      </c>
      <c r="H1160" s="2">
        <f t="shared" si="23"/>
        <v>0.34000000000000341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1658.56</v>
      </c>
      <c r="D1163" s="1">
        <f>BILANCA!E186</f>
        <v>2144.35</v>
      </c>
      <c r="E1163" s="1">
        <v>0</v>
      </c>
      <c r="F1163" s="1">
        <v>0</v>
      </c>
      <c r="G1163" s="2">
        <f t="shared" si="22"/>
        <v>1070.5067999999999</v>
      </c>
      <c r="H1163" s="2">
        <f t="shared" si="23"/>
        <v>0.78999999999996362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17108.36</v>
      </c>
      <c r="D1165" s="1">
        <f>BILANCA!E188</f>
        <v>16023.36</v>
      </c>
      <c r="E1165" s="1">
        <v>0</v>
      </c>
      <c r="F1165" s="1">
        <v>0</v>
      </c>
      <c r="G1165" s="2">
        <f t="shared" si="22"/>
        <v>8946.2245599999987</v>
      </c>
      <c r="H1165" s="2">
        <f t="shared" si="23"/>
        <v>0.72000000000116415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89</v>
      </c>
      <c r="E1211" s="1">
        <v>0</v>
      </c>
      <c r="F1211" s="1">
        <v>0</v>
      </c>
      <c r="G1211" s="2">
        <f t="shared" si="22"/>
        <v>40.584000000000003</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89</v>
      </c>
      <c r="E1213" s="1">
        <v>0</v>
      </c>
      <c r="F1213" s="1">
        <v>0</v>
      </c>
      <c r="G1213" s="2">
        <f t="shared" si="22"/>
        <v>40.940000000000005</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2400083.4899999998</v>
      </c>
      <c r="D1214" s="1">
        <f>BILANCA!E237</f>
        <v>2376329.83</v>
      </c>
      <c r="E1214" s="1">
        <v>0</v>
      </c>
      <c r="F1214" s="1">
        <v>0</v>
      </c>
      <c r="G1214" s="2">
        <f t="shared" si="22"/>
        <v>1652283.6676500002</v>
      </c>
      <c r="H1214" s="2">
        <f t="shared" si="23"/>
        <v>0.65999999968335032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2394842.4899999998</v>
      </c>
      <c r="D1215" s="1">
        <f>BILANCA!E238</f>
        <v>2376575.79</v>
      </c>
      <c r="E1215" s="1">
        <v>0</v>
      </c>
      <c r="F1215" s="1">
        <v>0</v>
      </c>
      <c r="G1215" s="2">
        <f t="shared" si="22"/>
        <v>1658334.62424</v>
      </c>
      <c r="H1215" s="2">
        <f t="shared" si="23"/>
        <v>0.69999999972060323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2394842.4899999998</v>
      </c>
      <c r="D1216" s="1">
        <f>BILANCA!E239</f>
        <v>2376575.79</v>
      </c>
      <c r="E1216" s="1">
        <v>0</v>
      </c>
      <c r="F1216" s="1">
        <v>0</v>
      </c>
      <c r="G1216" s="2">
        <f t="shared" si="22"/>
        <v>1665482.61831</v>
      </c>
      <c r="H1216" s="2">
        <f t="shared" si="23"/>
        <v>0.69999999972060323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2392626.94</v>
      </c>
      <c r="D1217" s="1">
        <f>BILANCA!E240</f>
        <v>2372321.09</v>
      </c>
      <c r="E1217" s="1">
        <v>0</v>
      </c>
      <c r="F1217" s="1">
        <v>0</v>
      </c>
      <c r="G1217" s="2">
        <f t="shared" si="22"/>
        <v>1670120.9740800001</v>
      </c>
      <c r="H1217" s="2">
        <f t="shared" si="23"/>
        <v>0.14999999990686774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2215.5500000000002</v>
      </c>
      <c r="D1218" s="1">
        <f>BILANCA!E241</f>
        <v>4254.7</v>
      </c>
      <c r="E1218" s="1">
        <v>0</v>
      </c>
      <c r="F1218" s="1">
        <v>0</v>
      </c>
      <c r="G1218" s="2">
        <f t="shared" si="22"/>
        <v>2520.3632499999999</v>
      </c>
      <c r="H1218" s="2">
        <f t="shared" si="23"/>
        <v>0.75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-304.11000000000013</v>
      </c>
      <c r="D1222" s="1">
        <f>BILANCA!E245</f>
        <v>-3736.38</v>
      </c>
      <c r="E1222" s="1">
        <v>0</v>
      </c>
      <c r="F1222" s="1">
        <v>0</v>
      </c>
      <c r="G1222" s="2">
        <f t="shared" si="22"/>
        <v>-1858.67193</v>
      </c>
      <c r="H1222" s="2">
        <f t="shared" si="23"/>
        <v>0.49000000000023647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1614.57</v>
      </c>
      <c r="D1223" s="1">
        <f>BILANCA!E246</f>
        <v>0</v>
      </c>
      <c r="E1223" s="1">
        <v>0</v>
      </c>
      <c r="F1223" s="1">
        <v>0</v>
      </c>
      <c r="G1223" s="2">
        <f t="shared" si="22"/>
        <v>387.49679999999995</v>
      </c>
      <c r="H1223" s="2">
        <f t="shared" si="23"/>
        <v>0.43000000000006366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1614.57</v>
      </c>
      <c r="D1224" s="1">
        <f>BILANCA!E247</f>
        <v>0</v>
      </c>
      <c r="E1224" s="1">
        <v>0</v>
      </c>
      <c r="F1224" s="1">
        <v>0</v>
      </c>
      <c r="G1224" s="2">
        <f t="shared" si="22"/>
        <v>389.11136999999997</v>
      </c>
      <c r="H1224" s="2">
        <f t="shared" si="23"/>
        <v>0.43000000000006366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1918.68</v>
      </c>
      <c r="D1227" s="1">
        <f>BILANCA!E250</f>
        <v>3736.38</v>
      </c>
      <c r="E1227" s="1">
        <v>0</v>
      </c>
      <c r="F1227" s="1">
        <v>0</v>
      </c>
      <c r="G1227" s="2">
        <f t="shared" si="22"/>
        <v>2291.51136</v>
      </c>
      <c r="H1227" s="2">
        <f t="shared" si="23"/>
        <v>0.70000000000004547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2645.02</v>
      </c>
      <c r="E1228" s="1">
        <v>0</v>
      </c>
      <c r="F1228" s="1">
        <v>0</v>
      </c>
      <c r="G1228" s="2">
        <f t="shared" si="22"/>
        <v>1296.0598</v>
      </c>
      <c r="H1228" s="2">
        <f t="shared" si="23"/>
        <v>1.999999999998181E-2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1918.68</v>
      </c>
      <c r="D1229" s="1">
        <f>BILANCA!E252</f>
        <v>1091.3599999999999</v>
      </c>
      <c r="E1229" s="1">
        <v>0</v>
      </c>
      <c r="F1229" s="1">
        <v>0</v>
      </c>
      <c r="G1229" s="2">
        <f t="shared" si="22"/>
        <v>1008.9444000000001</v>
      </c>
      <c r="H1229" s="2">
        <f t="shared" si="23"/>
        <v>0.67999999999983629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5545.11</v>
      </c>
      <c r="D1232" s="1">
        <f>BILANCA!E255</f>
        <v>3490.42</v>
      </c>
      <c r="E1232" s="1">
        <v>0</v>
      </c>
      <c r="F1232" s="1">
        <v>0</v>
      </c>
      <c r="G1232" s="2">
        <f t="shared" si="22"/>
        <v>3118.96155</v>
      </c>
      <c r="H1232" s="2">
        <f t="shared" si="23"/>
        <v>0.52999999999974534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57427.27</v>
      </c>
      <c r="D1236" s="1">
        <f>BILANCA!E259</f>
        <v>0</v>
      </c>
      <c r="E1236" s="1">
        <v>0</v>
      </c>
      <c r="F1236" s="1">
        <v>0</v>
      </c>
      <c r="G1236" s="2">
        <f t="shared" si="22"/>
        <v>14529.09931</v>
      </c>
      <c r="H1236" s="2">
        <f t="shared" si="23"/>
        <v>0.26999999999679858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57427.27</v>
      </c>
      <c r="D1237" s="1">
        <f>BILANCA!E260</f>
        <v>0</v>
      </c>
      <c r="E1237" s="1">
        <v>0</v>
      </c>
      <c r="F1237" s="1">
        <v>0</v>
      </c>
      <c r="G1237" s="2">
        <f t="shared" si="22"/>
        <v>14586.52658</v>
      </c>
      <c r="H1237" s="2">
        <f t="shared" si="23"/>
        <v>0.26999999999679858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4768.1099999999997</v>
      </c>
      <c r="D1240" s="1">
        <f>BILANCA!E264</f>
        <v>4163.1899999999996</v>
      </c>
      <c r="E1240" s="1">
        <v>0</v>
      </c>
      <c r="F1240" s="1">
        <v>0</v>
      </c>
      <c r="G1240" s="2">
        <f t="shared" si="22"/>
        <v>3365.2839300000001</v>
      </c>
      <c r="H1240" s="2">
        <f t="shared" si="23"/>
        <v>0.2999999999992724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2714.09</v>
      </c>
      <c r="D1241" s="1">
        <f>BILANCA!E265</f>
        <v>2182.63</v>
      </c>
      <c r="E1241" s="1">
        <v>0</v>
      </c>
      <c r="F1241" s="1">
        <v>0</v>
      </c>
      <c r="G1241" s="2">
        <f t="shared" si="22"/>
        <v>1826.4723000000001</v>
      </c>
      <c r="H1241" s="2">
        <f t="shared" si="23"/>
        <v>0.46000000000003638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16963.3</v>
      </c>
      <c r="D1244" s="1">
        <f>BILANCA!E268</f>
        <v>16866.88</v>
      </c>
      <c r="E1244" s="1">
        <v>0</v>
      </c>
      <c r="F1244" s="1">
        <v>0</v>
      </c>
      <c r="G1244" s="2">
        <f t="shared" si="24"/>
        <v>13231.93266</v>
      </c>
      <c r="H1244" s="2">
        <f t="shared" si="2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2024.96</v>
      </c>
      <c r="D1263" s="1">
        <f>BILANCA!E287</f>
        <v>687.5</v>
      </c>
      <c r="E1263" s="1">
        <v>0</v>
      </c>
      <c r="F1263" s="1">
        <v>0</v>
      </c>
      <c r="G1263" s="2">
        <f t="shared" si="24"/>
        <v>951.98880000000008</v>
      </c>
      <c r="H1263" s="2">
        <f t="shared" si="23"/>
        <v>0.53999999999996362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213876.3</v>
      </c>
      <c r="D1264" s="1">
        <f>BILANCA!E288</f>
        <v>244694.67</v>
      </c>
      <c r="E1264" s="1">
        <v>0</v>
      </c>
      <c r="F1264" s="1">
        <v>0</v>
      </c>
      <c r="G1264" s="2">
        <f t="shared" si="24"/>
        <v>197617.64484000002</v>
      </c>
      <c r="H1264" s="2">
        <f t="shared" si="23"/>
        <v>0.62999999997555278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17108.36</v>
      </c>
      <c r="D1278" s="1">
        <f>BILANCA!E302</f>
        <v>16023.36</v>
      </c>
      <c r="E1278" s="1">
        <v>0</v>
      </c>
      <c r="F1278" s="1">
        <v>0</v>
      </c>
      <c r="G1278" s="2">
        <f t="shared" si="24"/>
        <v>14500.748599999999</v>
      </c>
      <c r="H1278" s="2">
        <f t="shared" si="23"/>
        <v>0.72000000000116415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2299016.02</v>
      </c>
      <c r="D1408" s="1">
        <f>'RAS-funkcijski'!E114</f>
        <v>2841484.14</v>
      </c>
      <c r="E1408" s="1">
        <v>0</v>
      </c>
      <c r="F1408" s="1">
        <v>0</v>
      </c>
      <c r="G1408" s="2">
        <f t="shared" si="24"/>
        <v>878018.27300000004</v>
      </c>
      <c r="H1408" s="2">
        <f t="shared" si="27"/>
        <v>0.16000000014901161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2151004.87</v>
      </c>
      <c r="D1409" s="1">
        <f>'RAS-funkcijski'!E115</f>
        <v>2699111.87</v>
      </c>
      <c r="E1409" s="1">
        <v>0</v>
      </c>
      <c r="F1409" s="1">
        <v>0</v>
      </c>
      <c r="G1409" s="2">
        <f t="shared" si="24"/>
        <v>837964.37571000005</v>
      </c>
      <c r="H1409" s="2">
        <f t="shared" si="27"/>
        <v>0.25999999977648258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2151004.87</v>
      </c>
      <c r="D1411" s="1">
        <f>'RAS-funkcijski'!E117</f>
        <v>2699111.87</v>
      </c>
      <c r="E1411" s="1">
        <v>0</v>
      </c>
      <c r="F1411" s="1">
        <v>0</v>
      </c>
      <c r="G1411" s="2">
        <f t="shared" si="24"/>
        <v>853062.83293000003</v>
      </c>
      <c r="H1411" s="2">
        <f t="shared" si="27"/>
        <v>0.25999999977648258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148011.15</v>
      </c>
      <c r="D1420" s="1">
        <f>'RAS-funkcijski'!E126</f>
        <v>142372.26999999999</v>
      </c>
      <c r="E1420" s="1">
        <v>0</v>
      </c>
      <c r="F1420" s="1">
        <v>0</v>
      </c>
      <c r="G1420" s="2">
        <f t="shared" si="24"/>
        <v>52796.194179999999</v>
      </c>
      <c r="H1420" s="2">
        <f t="shared" si="27"/>
        <v>0.41999999998370185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2299016.02</v>
      </c>
      <c r="D1435" s="13">
        <f>'RAS-funkcijski'!E141</f>
        <v>2841484.14</v>
      </c>
      <c r="E1435" s="13">
        <v>0</v>
      </c>
      <c r="F1435" s="13">
        <v>0</v>
      </c>
      <c r="G1435" s="14">
        <f t="shared" si="24"/>
        <v>1093531.8491</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47504.4</v>
      </c>
      <c r="D1436" s="6">
        <f>'P-VRIO'!E5</f>
        <v>0</v>
      </c>
      <c r="E1436" s="6">
        <v>0</v>
      </c>
      <c r="F1436" s="6">
        <v>0</v>
      </c>
      <c r="G1436" s="7">
        <f t="shared" si="24"/>
        <v>47.504400000000004</v>
      </c>
      <c r="H1436" s="7">
        <f t="shared" si="27"/>
        <v>0.40000000000145519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47504.4</v>
      </c>
      <c r="D1453" s="1">
        <f>'P-VRIO'!E22</f>
        <v>0</v>
      </c>
      <c r="E1453" s="1">
        <v>0</v>
      </c>
      <c r="F1453" s="1">
        <v>0</v>
      </c>
      <c r="G1453" s="2">
        <f t="shared" si="24"/>
        <v>855.07920000000001</v>
      </c>
      <c r="H1453" s="2">
        <f t="shared" si="27"/>
        <v>0.40000000000145519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47504.4</v>
      </c>
      <c r="D1454" s="1">
        <f>'P-VRIO'!E23</f>
        <v>0</v>
      </c>
      <c r="E1454" s="1">
        <v>0</v>
      </c>
      <c r="F1454" s="1">
        <v>0</v>
      </c>
      <c r="G1454" s="2">
        <f t="shared" si="24"/>
        <v>902.58360000000005</v>
      </c>
      <c r="H1454" s="2">
        <f t="shared" si="27"/>
        <v>0.40000000000145519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47504.4</v>
      </c>
      <c r="D1456" s="1">
        <f>'P-VRIO'!E25</f>
        <v>0</v>
      </c>
      <c r="E1456" s="1">
        <v>0</v>
      </c>
      <c r="F1456" s="1">
        <v>0</v>
      </c>
      <c r="G1456" s="2">
        <f t="shared" si="24"/>
        <v>997.59240000000011</v>
      </c>
      <c r="H1456" s="2">
        <f t="shared" si="27"/>
        <v>0.40000000000145519</v>
      </c>
      <c r="I1456" s="10">
        <f t="shared" si="30"/>
        <v>399.03696000145175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215901.26</v>
      </c>
      <c r="D1480" s="6"/>
      <c r="E1480" s="6">
        <v>0</v>
      </c>
      <c r="F1480" s="6">
        <v>0</v>
      </c>
      <c r="G1480" s="7">
        <f t="shared" ref="G1480:G1580" si="34">B1480/1000*C1480</f>
        <v>215.90126000000001</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2887686.9799999995</v>
      </c>
      <c r="D1481" s="1">
        <v>0</v>
      </c>
      <c r="E1481" s="1">
        <v>0</v>
      </c>
      <c r="F1481" s="1">
        <v>0</v>
      </c>
      <c r="G1481" s="2">
        <f t="shared" si="34"/>
        <v>5775.373959999999</v>
      </c>
      <c r="H1481" s="2">
        <f t="shared" si="35"/>
        <v>2.0000000484287739E-2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2843297.4099999997</v>
      </c>
      <c r="D1483" s="1">
        <v>0</v>
      </c>
      <c r="E1483" s="1">
        <v>0</v>
      </c>
      <c r="F1483" s="1">
        <v>0</v>
      </c>
      <c r="G1483" s="2">
        <f t="shared" si="34"/>
        <v>11373.189639999999</v>
      </c>
      <c r="H1483" s="2">
        <f t="shared" si="35"/>
        <v>0.40999999968335032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2308725.83</v>
      </c>
      <c r="D1484" s="1">
        <v>0</v>
      </c>
      <c r="E1484" s="1">
        <v>0</v>
      </c>
      <c r="F1484" s="1">
        <v>0</v>
      </c>
      <c r="G1484" s="2">
        <f t="shared" si="34"/>
        <v>11543.629150000001</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401368.36</v>
      </c>
      <c r="D1485" s="1">
        <v>0</v>
      </c>
      <c r="E1485" s="1">
        <v>0</v>
      </c>
      <c r="F1485" s="1">
        <v>0</v>
      </c>
      <c r="G1485" s="2">
        <f t="shared" si="34"/>
        <v>2408.2101600000001</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5534.64</v>
      </c>
      <c r="D1486" s="1">
        <v>0</v>
      </c>
      <c r="E1486" s="1">
        <v>0</v>
      </c>
      <c r="F1486" s="1">
        <v>0</v>
      </c>
      <c r="G1486" s="2">
        <f t="shared" si="34"/>
        <v>38.74248</v>
      </c>
      <c r="H1486" s="2">
        <f t="shared" si="35"/>
        <v>0.35999999999967258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113141.26</v>
      </c>
      <c r="D1489" s="1">
        <v>0</v>
      </c>
      <c r="E1489" s="1">
        <v>0</v>
      </c>
      <c r="F1489" s="1">
        <v>0</v>
      </c>
      <c r="G1489" s="2">
        <f t="shared" si="34"/>
        <v>1131.4125999999999</v>
      </c>
      <c r="H1489" s="2">
        <f t="shared" si="35"/>
        <v>0.25999999999476131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14527.32</v>
      </c>
      <c r="D1491" s="1">
        <v>0</v>
      </c>
      <c r="E1491" s="1">
        <v>0</v>
      </c>
      <c r="F1491" s="1">
        <v>0</v>
      </c>
      <c r="G1491" s="2">
        <f t="shared" si="34"/>
        <v>174.32784000000001</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44389.57</v>
      </c>
      <c r="D1492" s="1">
        <v>0</v>
      </c>
      <c r="E1492" s="1">
        <v>0</v>
      </c>
      <c r="F1492" s="1">
        <v>0</v>
      </c>
      <c r="G1492" s="2">
        <f t="shared" si="34"/>
        <v>577.06440999999995</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2858206.07</v>
      </c>
      <c r="D1499" s="1">
        <v>0</v>
      </c>
      <c r="E1499" s="1">
        <v>0</v>
      </c>
      <c r="F1499" s="1">
        <v>0</v>
      </c>
      <c r="G1499" s="2">
        <f t="shared" si="34"/>
        <v>57164.121399999996</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2813816.5</v>
      </c>
      <c r="D1501" s="1">
        <v>0</v>
      </c>
      <c r="E1501" s="1">
        <v>0</v>
      </c>
      <c r="F1501" s="1">
        <v>0</v>
      </c>
      <c r="G1501" s="2">
        <f t="shared" si="34"/>
        <v>61903.962999999996</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2279468.5099999998</v>
      </c>
      <c r="D1502" s="1">
        <v>0</v>
      </c>
      <c r="E1502" s="1">
        <v>0</v>
      </c>
      <c r="F1502" s="1">
        <v>0</v>
      </c>
      <c r="G1502" s="2">
        <f t="shared" si="34"/>
        <v>52427.775729999994</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400547.62</v>
      </c>
      <c r="D1503" s="1">
        <v>0</v>
      </c>
      <c r="E1503" s="1">
        <v>0</v>
      </c>
      <c r="F1503" s="1">
        <v>0</v>
      </c>
      <c r="G1503" s="2">
        <f t="shared" si="34"/>
        <v>9613.1428799999994</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5532.58</v>
      </c>
      <c r="D1504" s="1">
        <v>0</v>
      </c>
      <c r="E1504" s="1">
        <v>0</v>
      </c>
      <c r="F1504" s="1">
        <v>0</v>
      </c>
      <c r="G1504" s="2">
        <f t="shared" si="34"/>
        <v>138.31450000000001</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112655.47</v>
      </c>
      <c r="D1507" s="1">
        <v>0</v>
      </c>
      <c r="E1507" s="1">
        <v>0</v>
      </c>
      <c r="F1507" s="1">
        <v>0</v>
      </c>
      <c r="G1507" s="2">
        <f t="shared" si="34"/>
        <v>3154.3531600000001</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15612.32</v>
      </c>
      <c r="D1509" s="1">
        <v>0</v>
      </c>
      <c r="E1509" s="1">
        <v>0</v>
      </c>
      <c r="F1509" s="1">
        <v>0</v>
      </c>
      <c r="G1509" s="2">
        <f t="shared" si="34"/>
        <v>468.36959999999999</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44389.57</v>
      </c>
      <c r="D1510" s="1">
        <v>0</v>
      </c>
      <c r="E1510" s="1">
        <v>0</v>
      </c>
      <c r="F1510" s="1">
        <v>0</v>
      </c>
      <c r="G1510" s="2">
        <f t="shared" si="34"/>
        <v>1376.0766699999999</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245382.16999999946</v>
      </c>
      <c r="D1517" s="1">
        <v>0</v>
      </c>
      <c r="E1517" s="1">
        <v>0</v>
      </c>
      <c r="F1517" s="1">
        <v>0</v>
      </c>
      <c r="G1517" s="2">
        <f t="shared" si="34"/>
        <v>9324.5224599999801</v>
      </c>
      <c r="H1517" s="2">
        <f t="shared" si="35"/>
        <v>0.16999999945983291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687.5</v>
      </c>
      <c r="D1518" s="1">
        <v>0</v>
      </c>
      <c r="E1518" s="1">
        <v>0</v>
      </c>
      <c r="F1518" s="1">
        <v>0</v>
      </c>
      <c r="G1518" s="2">
        <f t="shared" si="34"/>
        <v>26.8125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687.5</v>
      </c>
      <c r="D1524" s="1">
        <v>0</v>
      </c>
      <c r="E1524" s="1">
        <v>0</v>
      </c>
      <c r="F1524" s="1">
        <v>0</v>
      </c>
      <c r="G1524" s="2">
        <f t="shared" si="34"/>
        <v>30.9375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687.5</v>
      </c>
      <c r="D1530" s="1">
        <v>0</v>
      </c>
      <c r="E1530" s="1">
        <v>0</v>
      </c>
      <c r="F1530" s="1">
        <v>0</v>
      </c>
      <c r="G1530" s="2">
        <f t="shared" si="34"/>
        <v>35.0625</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687.5</v>
      </c>
      <c r="D1531" s="1">
        <v>0</v>
      </c>
      <c r="E1531" s="1">
        <v>0</v>
      </c>
      <c r="F1531" s="1">
        <v>0</v>
      </c>
      <c r="G1531" s="2">
        <f t="shared" si="34"/>
        <v>35.75</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244694.66999999998</v>
      </c>
      <c r="D1576" s="1">
        <v>0</v>
      </c>
      <c r="E1576" s="1">
        <v>0</v>
      </c>
      <c r="F1576" s="1">
        <v>0</v>
      </c>
      <c r="G1576" s="2">
        <f t="shared" si="34"/>
        <v>23735.382989999998</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16023.36</v>
      </c>
      <c r="D1577" s="1">
        <v>0</v>
      </c>
      <c r="E1577" s="1">
        <v>0</v>
      </c>
      <c r="F1577" s="1">
        <v>0</v>
      </c>
      <c r="G1577" s="2">
        <f t="shared" si="34"/>
        <v>1570.2892800000002</v>
      </c>
      <c r="H1577" s="2">
        <f t="shared" si="35"/>
        <v>0.36000000000058208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228671.31</v>
      </c>
      <c r="D1578" s="1">
        <v>0</v>
      </c>
      <c r="E1578" s="1">
        <v>0</v>
      </c>
      <c r="F1578" s="1">
        <v>0</v>
      </c>
      <c r="G1578" s="2">
        <f t="shared" si="34"/>
        <v>22638.45969</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B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14234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2288798.12</v>
      </c>
      <c r="I16" s="170">
        <f>'PR-RAS'!E6</f>
        <v>2838051.87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2268167.16</v>
      </c>
      <c r="I17" s="170">
        <f>'PR-RAS'!E151</f>
        <v>2794311.5300000003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304.10999999990599</v>
      </c>
      <c r="I19" s="171">
        <f>'PR-RAS'!E646</f>
        <v>3736.3800000000188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2394842.4899999998</v>
      </c>
      <c r="I20" s="173">
        <f>BILANCA!E7</f>
        <v>2376575.7899999996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221142.26</v>
      </c>
      <c r="I21" s="175">
        <f>BILANCA!E68</f>
        <v>245225.21000000002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215901.26</v>
      </c>
      <c r="I22" s="175">
        <f>BILANCA!E176</f>
        <v>245471.16999999998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2400083.4899999998</v>
      </c>
      <c r="I23" s="177">
        <f>BILANCA!E237</f>
        <v>2376329.83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2299016.02</v>
      </c>
      <c r="I27" s="175">
        <f>'RAS-funkcijski'!E114</f>
        <v>2841484.14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2299016.02</v>
      </c>
      <c r="I28" s="179">
        <f>'RAS-funkcijski'!E141</f>
        <v>2841484.14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47504.4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47504.4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215901.26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245382.16999999946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687.5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244694.66999999998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90" zoomScaleNormal="90" workbookViewId="0">
      <selection activeCell="E186" sqref="E1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2288798.12</v>
      </c>
      <c r="E6" s="51">
        <f>E7+E44+E50+E82+E106+E124+E133+E139</f>
        <v>2838051.87</v>
      </c>
      <c r="F6" s="52">
        <f t="shared" ref="F6:F131" si="0">IF(D6&lt;&gt;0,IF(E6/D6&gt;=100,"&gt;&gt;100",E6/D6*100),"-")</f>
        <v>123.99747470956504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2040965.55</v>
      </c>
      <c r="E50" s="51">
        <f>E51+E54+E59+E62+E65+E68+E71+E74+E77</f>
        <v>2527887.27</v>
      </c>
      <c r="F50" s="52">
        <f t="shared" si="0"/>
        <v>123.85741983739021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2040965.55</v>
      </c>
      <c r="E68" s="51">
        <f t="shared" si="15"/>
        <v>2527173.27</v>
      </c>
      <c r="F68" s="52">
        <f t="shared" si="0"/>
        <v>123.82243639536199</v>
      </c>
    </row>
    <row r="69" spans="1:6" ht="12.75" customHeight="1" x14ac:dyDescent="0.2">
      <c r="A69" s="53" t="s">
        <v>184</v>
      </c>
      <c r="B69" s="85" t="s">
        <v>185</v>
      </c>
      <c r="C69" s="50" t="s">
        <v>184</v>
      </c>
      <c r="D69" s="242">
        <v>2029938.83</v>
      </c>
      <c r="E69" s="242">
        <v>2522855.4900000002</v>
      </c>
      <c r="F69" s="52">
        <f t="shared" si="0"/>
        <v>124.28234056688301</v>
      </c>
    </row>
    <row r="70" spans="1:6" ht="24" x14ac:dyDescent="0.2">
      <c r="A70" s="53" t="s">
        <v>186</v>
      </c>
      <c r="B70" s="85" t="s">
        <v>187</v>
      </c>
      <c r="C70" s="50" t="s">
        <v>186</v>
      </c>
      <c r="D70" s="242">
        <v>11026.72</v>
      </c>
      <c r="E70" s="242">
        <v>4317.78</v>
      </c>
      <c r="F70" s="52">
        <f t="shared" si="0"/>
        <v>39.157428500950417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714</v>
      </c>
      <c r="F77" s="52" t="str">
        <f t="shared" si="0"/>
        <v>-</v>
      </c>
    </row>
    <row r="78" spans="1:6" ht="12.75" customHeight="1" x14ac:dyDescent="0.2">
      <c r="A78" s="53">
        <v>6391</v>
      </c>
      <c r="B78" s="85" t="s">
        <v>202</v>
      </c>
      <c r="C78" s="50" t="s">
        <v>203</v>
      </c>
      <c r="D78" s="242">
        <v>0</v>
      </c>
      <c r="E78" s="242">
        <v>714</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53115.07</v>
      </c>
      <c r="E106" s="51">
        <f t="shared" si="23"/>
        <v>53974.77</v>
      </c>
      <c r="F106" s="52">
        <f t="shared" si="0"/>
        <v>101.61856136121065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53115.07</v>
      </c>
      <c r="E112" s="51">
        <f t="shared" si="25"/>
        <v>53974.77</v>
      </c>
      <c r="F112" s="52">
        <f t="shared" si="0"/>
        <v>101.61856136121065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53115.07</v>
      </c>
      <c r="E117" s="242">
        <v>53974.77</v>
      </c>
      <c r="F117" s="52">
        <f t="shared" si="0"/>
        <v>101.61856136121065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12223.919999999998</v>
      </c>
      <c r="E124" s="51">
        <f t="shared" si="27"/>
        <v>11957.6</v>
      </c>
      <c r="F124" s="52">
        <f t="shared" si="0"/>
        <v>97.821320820162455</v>
      </c>
    </row>
    <row r="125" spans="1:6" ht="12.75" customHeight="1" x14ac:dyDescent="0.2">
      <c r="A125" s="53">
        <v>661</v>
      </c>
      <c r="B125" s="86" t="s">
        <v>296</v>
      </c>
      <c r="C125" s="50" t="s">
        <v>297</v>
      </c>
      <c r="D125" s="51">
        <f t="shared" ref="D125:E125" si="28">SUM(D126:D127)</f>
        <v>9172.119999999999</v>
      </c>
      <c r="E125" s="51">
        <f t="shared" si="28"/>
        <v>9261.61</v>
      </c>
      <c r="F125" s="52">
        <f t="shared" si="0"/>
        <v>100.97567410805792</v>
      </c>
    </row>
    <row r="126" spans="1:6" ht="12.75" customHeight="1" x14ac:dyDescent="0.2">
      <c r="A126" s="53">
        <v>6614</v>
      </c>
      <c r="B126" s="86" t="s">
        <v>298</v>
      </c>
      <c r="C126" s="50" t="s">
        <v>299</v>
      </c>
      <c r="D126" s="242">
        <v>7.41</v>
      </c>
      <c r="E126" s="242">
        <v>18.02</v>
      </c>
      <c r="F126" s="52">
        <f t="shared" si="0"/>
        <v>243.18488529014846</v>
      </c>
    </row>
    <row r="127" spans="1:6" ht="12.75" customHeight="1" x14ac:dyDescent="0.2">
      <c r="A127" s="53">
        <v>6615</v>
      </c>
      <c r="B127" s="86" t="s">
        <v>300</v>
      </c>
      <c r="C127" s="50" t="s">
        <v>301</v>
      </c>
      <c r="D127" s="242">
        <v>9164.7099999999991</v>
      </c>
      <c r="E127" s="242">
        <v>9243.59</v>
      </c>
      <c r="F127" s="52">
        <f t="shared" si="0"/>
        <v>100.86069280970158</v>
      </c>
    </row>
    <row r="128" spans="1:6" ht="24" x14ac:dyDescent="0.2">
      <c r="A128" s="53">
        <v>663</v>
      </c>
      <c r="B128" s="231" t="s">
        <v>302</v>
      </c>
      <c r="C128" s="50" t="s">
        <v>303</v>
      </c>
      <c r="D128" s="51">
        <f t="shared" ref="D128:E128" si="29">SUM(D129:D132)</f>
        <v>3051.7999999999997</v>
      </c>
      <c r="E128" s="51">
        <f t="shared" si="29"/>
        <v>2695.99</v>
      </c>
      <c r="F128" s="52">
        <f t="shared" si="0"/>
        <v>88.340979094304998</v>
      </c>
    </row>
    <row r="129" spans="1:6" ht="12.75" customHeight="1" x14ac:dyDescent="0.2">
      <c r="A129" s="53">
        <v>6631</v>
      </c>
      <c r="B129" s="86" t="s">
        <v>304</v>
      </c>
      <c r="C129" s="50" t="s">
        <v>305</v>
      </c>
      <c r="D129" s="242">
        <v>2633.68</v>
      </c>
      <c r="E129" s="242"/>
      <c r="F129" s="52">
        <f t="shared" si="0"/>
        <v>0</v>
      </c>
    </row>
    <row r="130" spans="1:6" ht="12.75" customHeight="1" x14ac:dyDescent="0.2">
      <c r="A130" s="53">
        <v>6632</v>
      </c>
      <c r="B130" s="232" t="s">
        <v>306</v>
      </c>
      <c r="C130" s="50" t="s">
        <v>307</v>
      </c>
      <c r="D130" s="242">
        <v>418.12</v>
      </c>
      <c r="E130" s="242">
        <v>2695.99</v>
      </c>
      <c r="F130" s="52">
        <f t="shared" si="0"/>
        <v>644.78857744188258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182493.57</v>
      </c>
      <c r="E133" s="51">
        <f t="shared" si="30"/>
        <v>244232.23</v>
      </c>
      <c r="F133" s="52">
        <f t="shared" ref="F133:F223" si="31">IF(D133&lt;&gt;0,IF(E133/D133&gt;=100,"&gt;&gt;100",E133/D133*100),"-")</f>
        <v>133.8305946888978</v>
      </c>
    </row>
    <row r="134" spans="1:6" ht="24" x14ac:dyDescent="0.2">
      <c r="A134" s="53">
        <v>671</v>
      </c>
      <c r="B134" s="232" t="s">
        <v>314</v>
      </c>
      <c r="C134" s="50" t="s">
        <v>315</v>
      </c>
      <c r="D134" s="51">
        <f t="shared" ref="D134:E134" si="32">SUM(D135:D137)</f>
        <v>182493.57</v>
      </c>
      <c r="E134" s="51">
        <f t="shared" si="32"/>
        <v>244232.23</v>
      </c>
      <c r="F134" s="52">
        <f t="shared" si="31"/>
        <v>133.8305946888978</v>
      </c>
    </row>
    <row r="135" spans="1:6" ht="12.75" customHeight="1" x14ac:dyDescent="0.2">
      <c r="A135" s="53">
        <v>6711</v>
      </c>
      <c r="B135" s="85" t="s">
        <v>316</v>
      </c>
      <c r="C135" s="50" t="s">
        <v>317</v>
      </c>
      <c r="D135" s="242">
        <v>165008.23000000001</v>
      </c>
      <c r="E135" s="242">
        <v>205164.75</v>
      </c>
      <c r="F135" s="52">
        <f t="shared" si="31"/>
        <v>124.3360709947619</v>
      </c>
    </row>
    <row r="136" spans="1:6" ht="24" x14ac:dyDescent="0.2">
      <c r="A136" s="53">
        <v>6712</v>
      </c>
      <c r="B136" s="232" t="s">
        <v>318</v>
      </c>
      <c r="C136" s="50" t="s">
        <v>319</v>
      </c>
      <c r="D136" s="242">
        <v>17485.34</v>
      </c>
      <c r="E136" s="242">
        <v>39067.480000000003</v>
      </c>
      <c r="F136" s="52">
        <f t="shared" si="31"/>
        <v>223.42991328735962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2268167.16</v>
      </c>
      <c r="E151" s="51">
        <f t="shared" si="35"/>
        <v>2794311.5300000003</v>
      </c>
      <c r="F151" s="52">
        <f t="shared" si="31"/>
        <v>123.19689568206252</v>
      </c>
    </row>
    <row r="152" spans="1:6" ht="12.75" customHeight="1" x14ac:dyDescent="0.2">
      <c r="A152" s="53">
        <v>31</v>
      </c>
      <c r="B152" s="85" t="s">
        <v>349</v>
      </c>
      <c r="C152" s="50" t="s">
        <v>35</v>
      </c>
      <c r="D152" s="51">
        <f t="shared" ref="D152:E152" si="36">D153+D158+D159</f>
        <v>1767863.38</v>
      </c>
      <c r="E152" s="51">
        <f t="shared" si="36"/>
        <v>2270758.84</v>
      </c>
      <c r="F152" s="52">
        <f t="shared" si="31"/>
        <v>128.44651151719654</v>
      </c>
    </row>
    <row r="153" spans="1:6" ht="12.75" customHeight="1" x14ac:dyDescent="0.2">
      <c r="A153" s="53">
        <v>311</v>
      </c>
      <c r="B153" s="85" t="s">
        <v>350</v>
      </c>
      <c r="C153" s="50" t="s">
        <v>351</v>
      </c>
      <c r="D153" s="51">
        <f t="shared" ref="D153:E153" si="37">SUM(D154:D157)</f>
        <v>1465330.5</v>
      </c>
      <c r="E153" s="51">
        <f t="shared" si="37"/>
        <v>1881581.97</v>
      </c>
      <c r="F153" s="52">
        <f t="shared" si="31"/>
        <v>128.40666115937665</v>
      </c>
    </row>
    <row r="154" spans="1:6" ht="12.75" customHeight="1" x14ac:dyDescent="0.2">
      <c r="A154" s="53">
        <v>3111</v>
      </c>
      <c r="B154" s="85" t="s">
        <v>352</v>
      </c>
      <c r="C154" s="50" t="s">
        <v>353</v>
      </c>
      <c r="D154" s="242">
        <v>1404002.81</v>
      </c>
      <c r="E154" s="242">
        <v>1782491.97</v>
      </c>
      <c r="F154" s="52">
        <f t="shared" si="31"/>
        <v>126.95786342478901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28790.2</v>
      </c>
      <c r="E156" s="242">
        <v>44818.43</v>
      </c>
      <c r="F156" s="52">
        <f t="shared" si="31"/>
        <v>155.67252051045145</v>
      </c>
    </row>
    <row r="157" spans="1:6" ht="12.75" customHeight="1" x14ac:dyDescent="0.2">
      <c r="A157" s="53">
        <v>3114</v>
      </c>
      <c r="B157" s="85" t="s">
        <v>358</v>
      </c>
      <c r="C157" s="50" t="s">
        <v>359</v>
      </c>
      <c r="D157" s="242">
        <v>32537.49</v>
      </c>
      <c r="E157" s="242">
        <v>54271.57</v>
      </c>
      <c r="F157" s="52">
        <f t="shared" si="31"/>
        <v>166.79703935368093</v>
      </c>
    </row>
    <row r="158" spans="1:6" ht="12.75" customHeight="1" x14ac:dyDescent="0.2">
      <c r="A158" s="53">
        <v>312</v>
      </c>
      <c r="B158" s="85" t="s">
        <v>360</v>
      </c>
      <c r="C158" s="50" t="s">
        <v>361</v>
      </c>
      <c r="D158" s="242">
        <v>70212.98</v>
      </c>
      <c r="E158" s="242">
        <v>90799.03</v>
      </c>
      <c r="F158" s="52">
        <f t="shared" si="31"/>
        <v>129.31943637771818</v>
      </c>
    </row>
    <row r="159" spans="1:6" ht="12.75" customHeight="1" x14ac:dyDescent="0.2">
      <c r="A159" s="53">
        <v>313</v>
      </c>
      <c r="B159" s="85" t="s">
        <v>362</v>
      </c>
      <c r="C159" s="50" t="s">
        <v>363</v>
      </c>
      <c r="D159" s="51">
        <f t="shared" ref="D159:E159" si="38">SUM(D160:D162)</f>
        <v>232319.9</v>
      </c>
      <c r="E159" s="51">
        <f t="shared" si="38"/>
        <v>298377.84000000003</v>
      </c>
      <c r="F159" s="52">
        <f t="shared" si="31"/>
        <v>128.43404288655429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232145.71</v>
      </c>
      <c r="E161" s="242">
        <v>298239.71000000002</v>
      </c>
      <c r="F161" s="52">
        <f t="shared" si="31"/>
        <v>128.47091165285804</v>
      </c>
    </row>
    <row r="162" spans="1:6" ht="12.75" customHeight="1" x14ac:dyDescent="0.2">
      <c r="A162" s="53">
        <v>3133</v>
      </c>
      <c r="B162" s="85" t="s">
        <v>367</v>
      </c>
      <c r="C162" s="50" t="s">
        <v>368</v>
      </c>
      <c r="D162" s="242">
        <v>174.19</v>
      </c>
      <c r="E162" s="242">
        <v>138.13</v>
      </c>
      <c r="F162" s="52">
        <f t="shared" si="31"/>
        <v>79.298467190998338</v>
      </c>
    </row>
    <row r="163" spans="1:6" ht="12.75" customHeight="1" x14ac:dyDescent="0.2">
      <c r="A163" s="53">
        <v>32</v>
      </c>
      <c r="B163" s="85" t="s">
        <v>369</v>
      </c>
      <c r="C163" s="50" t="s">
        <v>370</v>
      </c>
      <c r="D163" s="51">
        <f t="shared" ref="D163:E163" si="39">D164+D169+D177+D187+D188</f>
        <v>417220.02000000008</v>
      </c>
      <c r="E163" s="51">
        <f t="shared" si="39"/>
        <v>403442.7</v>
      </c>
      <c r="F163" s="52">
        <f t="shared" si="31"/>
        <v>96.697828642067535</v>
      </c>
    </row>
    <row r="164" spans="1:6" ht="12.75" customHeight="1" x14ac:dyDescent="0.2">
      <c r="A164" s="53">
        <v>321</v>
      </c>
      <c r="B164" s="85" t="s">
        <v>371</v>
      </c>
      <c r="C164" s="50" t="s">
        <v>372</v>
      </c>
      <c r="D164" s="51">
        <f t="shared" ref="D164:E164" si="40">SUM(D165:D168)</f>
        <v>62993.11</v>
      </c>
      <c r="E164" s="51">
        <f t="shared" si="40"/>
        <v>72575.929999999993</v>
      </c>
      <c r="F164" s="52">
        <f t="shared" si="31"/>
        <v>115.21248911190445</v>
      </c>
    </row>
    <row r="165" spans="1:6" ht="12.75" customHeight="1" x14ac:dyDescent="0.2">
      <c r="A165" s="53">
        <v>3211</v>
      </c>
      <c r="B165" s="85" t="s">
        <v>373</v>
      </c>
      <c r="C165" s="50" t="s">
        <v>374</v>
      </c>
      <c r="D165" s="242">
        <v>6123.42</v>
      </c>
      <c r="E165" s="242">
        <v>8438.2900000000009</v>
      </c>
      <c r="F165" s="52">
        <f t="shared" si="31"/>
        <v>137.8035476906696</v>
      </c>
    </row>
    <row r="166" spans="1:6" ht="12.75" customHeight="1" x14ac:dyDescent="0.2">
      <c r="A166" s="53">
        <v>3212</v>
      </c>
      <c r="B166" s="85" t="s">
        <v>375</v>
      </c>
      <c r="C166" s="50" t="s">
        <v>376</v>
      </c>
      <c r="D166" s="242">
        <v>54985.83</v>
      </c>
      <c r="E166" s="242">
        <v>62222.55</v>
      </c>
      <c r="F166" s="52">
        <f t="shared" si="31"/>
        <v>113.16106349581338</v>
      </c>
    </row>
    <row r="167" spans="1:6" ht="12.75" customHeight="1" x14ac:dyDescent="0.2">
      <c r="A167" s="53">
        <v>3213</v>
      </c>
      <c r="B167" s="85" t="s">
        <v>377</v>
      </c>
      <c r="C167" s="50" t="s">
        <v>378</v>
      </c>
      <c r="D167" s="242">
        <v>1104.26</v>
      </c>
      <c r="E167" s="242">
        <v>1191.0899999999999</v>
      </c>
      <c r="F167" s="52">
        <f t="shared" si="31"/>
        <v>107.86318439497944</v>
      </c>
    </row>
    <row r="168" spans="1:6" ht="12.75" customHeight="1" x14ac:dyDescent="0.2">
      <c r="A168" s="53">
        <v>3214</v>
      </c>
      <c r="B168" s="85" t="s">
        <v>379</v>
      </c>
      <c r="C168" s="50" t="s">
        <v>380</v>
      </c>
      <c r="D168" s="242">
        <v>779.6</v>
      </c>
      <c r="E168" s="242">
        <v>724</v>
      </c>
      <c r="F168" s="52">
        <f t="shared" si="31"/>
        <v>92.868137506413547</v>
      </c>
    </row>
    <row r="169" spans="1:6" ht="12.75" customHeight="1" x14ac:dyDescent="0.2">
      <c r="A169" s="53">
        <v>322</v>
      </c>
      <c r="B169" s="85" t="s">
        <v>381</v>
      </c>
      <c r="C169" s="50" t="s">
        <v>382</v>
      </c>
      <c r="D169" s="51">
        <f t="shared" ref="D169:E169" si="41">SUM(D170:D176)</f>
        <v>219991.78000000006</v>
      </c>
      <c r="E169" s="51">
        <f t="shared" si="41"/>
        <v>211587.74</v>
      </c>
      <c r="F169" s="52">
        <f t="shared" si="31"/>
        <v>96.179839083078434</v>
      </c>
    </row>
    <row r="170" spans="1:6" ht="12.75" customHeight="1" x14ac:dyDescent="0.2">
      <c r="A170" s="53">
        <v>3221</v>
      </c>
      <c r="B170" s="85" t="s">
        <v>383</v>
      </c>
      <c r="C170" s="50" t="s">
        <v>384</v>
      </c>
      <c r="D170" s="242">
        <v>19152.48</v>
      </c>
      <c r="E170" s="242">
        <v>18169.099999999999</v>
      </c>
      <c r="F170" s="52">
        <f t="shared" si="31"/>
        <v>94.865521331963265</v>
      </c>
    </row>
    <row r="171" spans="1:6" ht="12.75" customHeight="1" x14ac:dyDescent="0.2">
      <c r="A171" s="53">
        <v>3222</v>
      </c>
      <c r="B171" s="85" t="s">
        <v>385</v>
      </c>
      <c r="C171" s="50" t="s">
        <v>386</v>
      </c>
      <c r="D171" s="242">
        <v>139867.51</v>
      </c>
      <c r="E171" s="242">
        <v>132842.4</v>
      </c>
      <c r="F171" s="52">
        <f t="shared" si="31"/>
        <v>94.977311028129392</v>
      </c>
    </row>
    <row r="172" spans="1:6" ht="12.75" customHeight="1" x14ac:dyDescent="0.2">
      <c r="A172" s="53">
        <v>3223</v>
      </c>
      <c r="B172" s="85" t="s">
        <v>387</v>
      </c>
      <c r="C172" s="50" t="s">
        <v>388</v>
      </c>
      <c r="D172" s="242">
        <v>45438.36</v>
      </c>
      <c r="E172" s="242">
        <v>50037.42</v>
      </c>
      <c r="F172" s="52">
        <f t="shared" si="31"/>
        <v>110.12153607656614</v>
      </c>
    </row>
    <row r="173" spans="1:6" ht="12.75" customHeight="1" x14ac:dyDescent="0.2">
      <c r="A173" s="53">
        <v>3224</v>
      </c>
      <c r="B173" s="85" t="s">
        <v>389</v>
      </c>
      <c r="C173" s="50" t="s">
        <v>390</v>
      </c>
      <c r="D173" s="242">
        <v>8112.23</v>
      </c>
      <c r="E173" s="242">
        <v>6283.46</v>
      </c>
      <c r="F173" s="52">
        <f t="shared" si="31"/>
        <v>77.456630297710987</v>
      </c>
    </row>
    <row r="174" spans="1:6" ht="12.75" customHeight="1" x14ac:dyDescent="0.2">
      <c r="A174" s="53">
        <v>3225</v>
      </c>
      <c r="B174" s="85" t="s">
        <v>391</v>
      </c>
      <c r="C174" s="50" t="s">
        <v>392</v>
      </c>
      <c r="D174" s="242">
        <v>5952.92</v>
      </c>
      <c r="E174" s="242">
        <v>3517.69</v>
      </c>
      <c r="F174" s="52">
        <f t="shared" si="31"/>
        <v>59.091840642911379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1468.28</v>
      </c>
      <c r="E176" s="242">
        <v>737.67</v>
      </c>
      <c r="F176" s="52">
        <f t="shared" si="31"/>
        <v>50.24041735908682</v>
      </c>
    </row>
    <row r="177" spans="1:6" ht="12.75" customHeight="1" x14ac:dyDescent="0.2">
      <c r="A177" s="53">
        <v>323</v>
      </c>
      <c r="B177" s="85" t="s">
        <v>397</v>
      </c>
      <c r="C177" s="50" t="s">
        <v>398</v>
      </c>
      <c r="D177" s="51">
        <f t="shared" ref="D177:E177" si="42">SUM(D178:D186)</f>
        <v>96633.720000000016</v>
      </c>
      <c r="E177" s="51">
        <f t="shared" si="42"/>
        <v>87335.13</v>
      </c>
      <c r="F177" s="52">
        <f t="shared" si="31"/>
        <v>90.377489348438615</v>
      </c>
    </row>
    <row r="178" spans="1:6" ht="12.75" customHeight="1" x14ac:dyDescent="0.2">
      <c r="A178" s="53">
        <v>3231</v>
      </c>
      <c r="B178" s="85" t="s">
        <v>399</v>
      </c>
      <c r="C178" s="50" t="s">
        <v>400</v>
      </c>
      <c r="D178" s="242">
        <v>28975.93</v>
      </c>
      <c r="E178" s="242">
        <v>15752.15</v>
      </c>
      <c r="F178" s="52">
        <f t="shared" si="31"/>
        <v>54.362879810932732</v>
      </c>
    </row>
    <row r="179" spans="1:6" ht="12.75" customHeight="1" x14ac:dyDescent="0.2">
      <c r="A179" s="53">
        <v>3232</v>
      </c>
      <c r="B179" s="85" t="s">
        <v>401</v>
      </c>
      <c r="C179" s="50" t="s">
        <v>402</v>
      </c>
      <c r="D179" s="242">
        <v>39773.85</v>
      </c>
      <c r="E179" s="242">
        <v>32325.65</v>
      </c>
      <c r="F179" s="52">
        <f t="shared" si="31"/>
        <v>81.273625761649939</v>
      </c>
    </row>
    <row r="180" spans="1:6" ht="12.75" customHeight="1" x14ac:dyDescent="0.2">
      <c r="A180" s="53">
        <v>3233</v>
      </c>
      <c r="B180" s="85" t="s">
        <v>403</v>
      </c>
      <c r="C180" s="50" t="s">
        <v>404</v>
      </c>
      <c r="D180" s="242">
        <v>497.7</v>
      </c>
      <c r="E180" s="242">
        <v>497.7</v>
      </c>
      <c r="F180" s="52">
        <f t="shared" si="31"/>
        <v>100</v>
      </c>
    </row>
    <row r="181" spans="1:6" ht="12.75" customHeight="1" x14ac:dyDescent="0.2">
      <c r="A181" s="53">
        <v>3234</v>
      </c>
      <c r="B181" s="85" t="s">
        <v>405</v>
      </c>
      <c r="C181" s="50" t="s">
        <v>406</v>
      </c>
      <c r="D181" s="242">
        <v>12148.24</v>
      </c>
      <c r="E181" s="242">
        <v>12906.95</v>
      </c>
      <c r="F181" s="52">
        <f t="shared" si="31"/>
        <v>106.24543143698182</v>
      </c>
    </row>
    <row r="182" spans="1:6" ht="12.75" customHeight="1" x14ac:dyDescent="0.2">
      <c r="A182" s="53">
        <v>3235</v>
      </c>
      <c r="B182" s="85" t="s">
        <v>407</v>
      </c>
      <c r="C182" s="50" t="s">
        <v>408</v>
      </c>
      <c r="D182" s="242">
        <v>677.08</v>
      </c>
      <c r="E182" s="242">
        <v>1359.02</v>
      </c>
      <c r="F182" s="52">
        <f t="shared" si="31"/>
        <v>200.71778814911085</v>
      </c>
    </row>
    <row r="183" spans="1:6" ht="12.75" customHeight="1" x14ac:dyDescent="0.2">
      <c r="A183" s="53">
        <v>3236</v>
      </c>
      <c r="B183" s="85" t="s">
        <v>409</v>
      </c>
      <c r="C183" s="50" t="s">
        <v>410</v>
      </c>
      <c r="D183" s="242">
        <v>4624.68</v>
      </c>
      <c r="E183" s="242">
        <v>4993.22</v>
      </c>
      <c r="F183" s="52">
        <f t="shared" si="31"/>
        <v>107.9689837999602</v>
      </c>
    </row>
    <row r="184" spans="1:6" ht="12.75" customHeight="1" x14ac:dyDescent="0.2">
      <c r="A184" s="53">
        <v>3237</v>
      </c>
      <c r="B184" s="85" t="s">
        <v>411</v>
      </c>
      <c r="C184" s="50" t="s">
        <v>412</v>
      </c>
      <c r="D184" s="242">
        <v>1695.42</v>
      </c>
      <c r="E184" s="242">
        <v>2363.85</v>
      </c>
      <c r="F184" s="52">
        <f t="shared" si="31"/>
        <v>139.42562904766959</v>
      </c>
    </row>
    <row r="185" spans="1:6" ht="12.75" customHeight="1" x14ac:dyDescent="0.2">
      <c r="A185" s="53">
        <v>3238</v>
      </c>
      <c r="B185" s="85" t="s">
        <v>413</v>
      </c>
      <c r="C185" s="50" t="s">
        <v>414</v>
      </c>
      <c r="D185" s="242">
        <v>2177.27</v>
      </c>
      <c r="E185" s="242">
        <v>2602.27</v>
      </c>
      <c r="F185" s="52">
        <f t="shared" si="31"/>
        <v>119.51985743614711</v>
      </c>
    </row>
    <row r="186" spans="1:6" ht="12.75" customHeight="1" x14ac:dyDescent="0.2">
      <c r="A186" s="53">
        <v>3239</v>
      </c>
      <c r="B186" s="85" t="s">
        <v>415</v>
      </c>
      <c r="C186" s="50" t="s">
        <v>416</v>
      </c>
      <c r="D186" s="242">
        <v>6063.55</v>
      </c>
      <c r="E186" s="242">
        <v>14534.32</v>
      </c>
      <c r="F186" s="52">
        <f t="shared" si="31"/>
        <v>239.69984579990268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37601.409999999996</v>
      </c>
      <c r="E188" s="51">
        <f t="shared" si="43"/>
        <v>31943.9</v>
      </c>
      <c r="F188" s="52">
        <f t="shared" si="31"/>
        <v>84.953995076248475</v>
      </c>
    </row>
    <row r="189" spans="1:6" ht="12.75" customHeight="1" x14ac:dyDescent="0.2">
      <c r="A189" s="53">
        <v>3291</v>
      </c>
      <c r="B189" s="232" t="s">
        <v>421</v>
      </c>
      <c r="C189" s="50" t="s">
        <v>422</v>
      </c>
      <c r="D189" s="242">
        <v>958.09</v>
      </c>
      <c r="E189" s="242">
        <v>384.78</v>
      </c>
      <c r="F189" s="52">
        <f t="shared" si="31"/>
        <v>40.161153962571362</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9.9</v>
      </c>
      <c r="E191" s="242">
        <v>476.32</v>
      </c>
      <c r="F191" s="52">
        <f t="shared" si="31"/>
        <v>4811.3131313131316</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114.48</v>
      </c>
      <c r="E193" s="242">
        <v>740.01</v>
      </c>
      <c r="F193" s="52">
        <f t="shared" si="31"/>
        <v>646.40985324947587</v>
      </c>
    </row>
    <row r="194" spans="1:6" ht="12.75" customHeight="1" x14ac:dyDescent="0.2">
      <c r="A194" s="53" t="s">
        <v>431</v>
      </c>
      <c r="B194" s="85" t="s">
        <v>432</v>
      </c>
      <c r="C194" s="50" t="s">
        <v>431</v>
      </c>
      <c r="D194" s="242">
        <v>2472.96</v>
      </c>
      <c r="E194" s="242">
        <v>6625</v>
      </c>
      <c r="F194" s="52">
        <f t="shared" si="31"/>
        <v>267.89758022774328</v>
      </c>
    </row>
    <row r="195" spans="1:6" ht="12.75" customHeight="1" x14ac:dyDescent="0.2">
      <c r="A195" s="53">
        <v>3299</v>
      </c>
      <c r="B195" s="85" t="s">
        <v>433</v>
      </c>
      <c r="C195" s="50" t="s">
        <v>434</v>
      </c>
      <c r="D195" s="242">
        <v>33882.89</v>
      </c>
      <c r="E195" s="242">
        <v>23554.7</v>
      </c>
      <c r="F195" s="52">
        <f t="shared" si="31"/>
        <v>69.517977952884195</v>
      </c>
    </row>
    <row r="196" spans="1:6" ht="12.75" customHeight="1" x14ac:dyDescent="0.2">
      <c r="A196" s="53">
        <v>34</v>
      </c>
      <c r="B196" s="232" t="s">
        <v>435</v>
      </c>
      <c r="C196" s="50" t="s">
        <v>436</v>
      </c>
      <c r="D196" s="51">
        <f t="shared" ref="D196:E196" si="44">D197+D202+D210</f>
        <v>5619.58</v>
      </c>
      <c r="E196" s="51">
        <f t="shared" si="44"/>
        <v>5532.58</v>
      </c>
      <c r="F196" s="52">
        <f t="shared" si="31"/>
        <v>98.451841596702963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5619.58</v>
      </c>
      <c r="E210" s="51">
        <f t="shared" si="47"/>
        <v>5532.58</v>
      </c>
      <c r="F210" s="52">
        <f t="shared" si="31"/>
        <v>98.451841596702963</v>
      </c>
    </row>
    <row r="211" spans="1:6" ht="12.75" customHeight="1" x14ac:dyDescent="0.2">
      <c r="A211" s="53">
        <v>3431</v>
      </c>
      <c r="B211" s="232" t="s">
        <v>465</v>
      </c>
      <c r="C211" s="50" t="s">
        <v>466</v>
      </c>
      <c r="D211" s="242">
        <v>976.36</v>
      </c>
      <c r="E211" s="242">
        <v>1170.05</v>
      </c>
      <c r="F211" s="52">
        <f t="shared" si="31"/>
        <v>119.83796960137654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4643.22</v>
      </c>
      <c r="E213" s="242">
        <v>4362.53</v>
      </c>
      <c r="F213" s="52">
        <f t="shared" si="31"/>
        <v>93.954841683142291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347.24</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347.24</v>
      </c>
      <c r="F247" s="52" t="str">
        <f t="shared" si="61"/>
        <v>-</v>
      </c>
    </row>
    <row r="248" spans="1:6" ht="12.75" customHeight="1" x14ac:dyDescent="0.2">
      <c r="A248" s="53" t="s">
        <v>539</v>
      </c>
      <c r="B248" s="85" t="s">
        <v>202</v>
      </c>
      <c r="C248" s="50" t="s">
        <v>539</v>
      </c>
      <c r="D248" s="242">
        <v>0</v>
      </c>
      <c r="E248" s="242">
        <v>347.24</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76076.69</v>
      </c>
      <c r="E252" s="51">
        <f t="shared" si="63"/>
        <v>112883.57</v>
      </c>
      <c r="F252" s="52">
        <f t="shared" ref="F252:F258" si="64">IF(D252&lt;&gt;0,IF(E252/D252&gt;=100,"&gt;&gt;100",E252/D252*100),"-")</f>
        <v>148.38128472729295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76076.69</v>
      </c>
      <c r="E259" s="51">
        <f t="shared" si="66"/>
        <v>112883.57</v>
      </c>
      <c r="F259" s="52">
        <f t="shared" ref="F259:F262" si="67">IF(D259&lt;&gt;0,IF(E259/D259&gt;=100,"&gt;&gt;100",E259/D259*100),"-")</f>
        <v>148.38128472729295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76076.69</v>
      </c>
      <c r="E261" s="242">
        <v>112883.57</v>
      </c>
      <c r="F261" s="52">
        <f t="shared" si="67"/>
        <v>148.38128472729295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1387.49</v>
      </c>
      <c r="E263" s="51">
        <f t="shared" si="68"/>
        <v>1346.6</v>
      </c>
      <c r="F263" s="52">
        <f t="shared" ref="F263:F267" si="69">IF(D263&lt;&gt;0,IF(E263/D263&gt;=100,"&gt;&gt;100",E263/D263*100),"-")</f>
        <v>97.052951732985463</v>
      </c>
    </row>
    <row r="264" spans="1:6" ht="12.75" customHeight="1" x14ac:dyDescent="0.2">
      <c r="A264" s="53">
        <v>381</v>
      </c>
      <c r="B264" s="85" t="s">
        <v>567</v>
      </c>
      <c r="C264" s="50" t="s">
        <v>568</v>
      </c>
      <c r="D264" s="51">
        <f t="shared" ref="D264:E264" si="70">SUM(D265:D267)</f>
        <v>1387.49</v>
      </c>
      <c r="E264" s="51">
        <f t="shared" si="70"/>
        <v>1346.6</v>
      </c>
      <c r="F264" s="52">
        <f t="shared" si="69"/>
        <v>97.052951732985463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1387.49</v>
      </c>
      <c r="E266" s="242">
        <v>1346.6</v>
      </c>
      <c r="F266" s="52">
        <f t="shared" si="69"/>
        <v>97.052951732985463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2268167.16</v>
      </c>
      <c r="E289" s="51">
        <f t="shared" si="79"/>
        <v>2794311.5300000003</v>
      </c>
      <c r="F289" s="52">
        <f t="shared" si="76"/>
        <v>123.19689568206252</v>
      </c>
    </row>
    <row r="290" spans="1:6" ht="12.75" customHeight="1" x14ac:dyDescent="0.2">
      <c r="A290" s="53" t="s">
        <v>608</v>
      </c>
      <c r="B290" s="85" t="s">
        <v>619</v>
      </c>
      <c r="C290" s="50" t="s">
        <v>620</v>
      </c>
      <c r="D290" s="51">
        <f>IF(D6&gt;=D289,D6-D289,0)</f>
        <v>20630.959999999963</v>
      </c>
      <c r="E290" s="51">
        <f>IF(E6&gt;=E289,E6-E289,0)</f>
        <v>43740.339999999851</v>
      </c>
      <c r="F290" s="52">
        <f t="shared" si="76"/>
        <v>212.01311039331148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9913.7900000000009</v>
      </c>
      <c r="E292" s="242">
        <v>0</v>
      </c>
      <c r="F292" s="52">
        <f t="shared" si="76"/>
        <v>0</v>
      </c>
    </row>
    <row r="293" spans="1:6" ht="12.75" customHeight="1" x14ac:dyDescent="0.2">
      <c r="A293" s="53">
        <v>92221</v>
      </c>
      <c r="B293" s="85" t="s">
        <v>625</v>
      </c>
      <c r="C293" s="50" t="s">
        <v>626</v>
      </c>
      <c r="D293" s="242">
        <v>0</v>
      </c>
      <c r="E293" s="242">
        <v>304.11</v>
      </c>
      <c r="F293" s="52" t="str">
        <f t="shared" si="76"/>
        <v>-</v>
      </c>
    </row>
    <row r="294" spans="1:6" ht="12.75" customHeight="1" x14ac:dyDescent="0.2">
      <c r="A294" s="53">
        <v>96</v>
      </c>
      <c r="B294" s="85" t="s">
        <v>627</v>
      </c>
      <c r="C294" s="50" t="s">
        <v>628</v>
      </c>
      <c r="D294" s="242">
        <v>5545.11</v>
      </c>
      <c r="E294" s="242">
        <v>3490.42</v>
      </c>
      <c r="F294" s="52">
        <f t="shared" si="76"/>
        <v>62.945910901677337</v>
      </c>
    </row>
    <row r="295" spans="1:6" ht="24" x14ac:dyDescent="0.2">
      <c r="A295" s="53">
        <v>9661</v>
      </c>
      <c r="B295" s="85" t="s">
        <v>629</v>
      </c>
      <c r="C295" s="50" t="s">
        <v>630</v>
      </c>
      <c r="D295" s="242">
        <v>651.1</v>
      </c>
      <c r="E295" s="242">
        <v>1261.26</v>
      </c>
      <c r="F295" s="52">
        <f t="shared" si="76"/>
        <v>193.71217938872675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30848.86</v>
      </c>
      <c r="E350" s="51">
        <f t="shared" si="95"/>
        <v>47172.61</v>
      </c>
      <c r="F350" s="52">
        <f t="shared" si="81"/>
        <v>152.91524549043302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30848.86</v>
      </c>
      <c r="E363" s="51">
        <f t="shared" si="99"/>
        <v>47172.61</v>
      </c>
      <c r="F363" s="52">
        <f t="shared" si="81"/>
        <v>152.91524549043302</v>
      </c>
    </row>
    <row r="364" spans="1:6" ht="12.75" customHeight="1" x14ac:dyDescent="0.2">
      <c r="A364" s="53">
        <v>421</v>
      </c>
      <c r="B364" s="85" t="s">
        <v>758</v>
      </c>
      <c r="C364" s="50" t="s">
        <v>759</v>
      </c>
      <c r="D364" s="51">
        <f t="shared" ref="D364:E364" si="100">SUM(D365:D368)</f>
        <v>14875</v>
      </c>
      <c r="E364" s="51">
        <f t="shared" si="100"/>
        <v>15093.63</v>
      </c>
      <c r="F364" s="52">
        <f t="shared" si="81"/>
        <v>101.46978151260504</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14875</v>
      </c>
      <c r="E366" s="242">
        <v>15093.63</v>
      </c>
      <c r="F366" s="52">
        <f t="shared" si="81"/>
        <v>101.46978151260504</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3757.5</v>
      </c>
      <c r="E369" s="51">
        <f t="shared" si="101"/>
        <v>26079.05</v>
      </c>
      <c r="F369" s="52">
        <f t="shared" si="81"/>
        <v>694.05322687957414</v>
      </c>
    </row>
    <row r="370" spans="1:6" ht="12.75" customHeight="1" x14ac:dyDescent="0.2">
      <c r="A370" s="53">
        <v>4221</v>
      </c>
      <c r="B370" s="85" t="s">
        <v>674</v>
      </c>
      <c r="C370" s="50" t="s">
        <v>766</v>
      </c>
      <c r="D370" s="242">
        <v>0</v>
      </c>
      <c r="E370" s="242">
        <v>406.25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195.41</v>
      </c>
      <c r="E372" s="242">
        <v>22773.85</v>
      </c>
      <c r="F372" s="52" t="str">
        <f t="shared" si="81"/>
        <v>&gt;&gt;100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3562.09</v>
      </c>
      <c r="E376" s="242">
        <v>2898.95</v>
      </c>
      <c r="F376" s="52">
        <f t="shared" si="81"/>
        <v>81.383401317765674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12216.36</v>
      </c>
      <c r="E383" s="51">
        <f t="shared" si="103"/>
        <v>5999.93</v>
      </c>
      <c r="F383" s="52">
        <f t="shared" si="81"/>
        <v>49.113893172761777</v>
      </c>
    </row>
    <row r="384" spans="1:6" ht="12.75" customHeight="1" x14ac:dyDescent="0.2">
      <c r="A384" s="53">
        <v>4241</v>
      </c>
      <c r="B384" s="85" t="s">
        <v>783</v>
      </c>
      <c r="C384" s="50" t="s">
        <v>784</v>
      </c>
      <c r="D384" s="242">
        <v>12216.36</v>
      </c>
      <c r="E384" s="242">
        <v>5999.93</v>
      </c>
      <c r="F384" s="52">
        <f t="shared" si="81"/>
        <v>49.113893172761777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30848.86</v>
      </c>
      <c r="E408" s="51">
        <f t="shared" si="111"/>
        <v>47172.61</v>
      </c>
      <c r="F408" s="52">
        <f t="shared" si="81"/>
        <v>152.91524549043302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2288798.12</v>
      </c>
      <c r="E412" s="51">
        <f>E6+E298</f>
        <v>2838051.87</v>
      </c>
      <c r="F412" s="52">
        <f t="shared" si="81"/>
        <v>123.99747470956504</v>
      </c>
    </row>
    <row r="413" spans="1:6" ht="12.75" customHeight="1" x14ac:dyDescent="0.2">
      <c r="A413" s="53" t="s">
        <v>608</v>
      </c>
      <c r="B413" s="85" t="s">
        <v>831</v>
      </c>
      <c r="C413" s="50" t="s">
        <v>832</v>
      </c>
      <c r="D413" s="51">
        <f t="shared" ref="D413:E413" si="112">D289+D350</f>
        <v>2299016.02</v>
      </c>
      <c r="E413" s="51">
        <f t="shared" si="112"/>
        <v>2841484.14</v>
      </c>
      <c r="F413" s="52">
        <f t="shared" si="81"/>
        <v>123.59566507065924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10217.899999999907</v>
      </c>
      <c r="E415" s="51">
        <f t="shared" si="114"/>
        <v>3432.2700000000186</v>
      </c>
      <c r="F415" s="52">
        <f t="shared" si="81"/>
        <v>33.590757396334375</v>
      </c>
    </row>
    <row r="416" spans="1:6" ht="12.75" customHeight="1" x14ac:dyDescent="0.2">
      <c r="A416" s="60" t="s">
        <v>837</v>
      </c>
      <c r="B416" s="232" t="s">
        <v>838</v>
      </c>
      <c r="C416" s="61" t="s">
        <v>839</v>
      </c>
      <c r="D416" s="51">
        <f t="shared" ref="D416:E416" si="115">IF(D292-D293+D409-D410&gt;=0,D292-D293+D409-D410,0)</f>
        <v>9913.7900000000009</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304.11</v>
      </c>
      <c r="F417" s="52" t="str">
        <f t="shared" si="81"/>
        <v>-</v>
      </c>
    </row>
    <row r="418" spans="1:6" ht="12.75" customHeight="1" x14ac:dyDescent="0.2">
      <c r="A418" s="55" t="s">
        <v>842</v>
      </c>
      <c r="B418" s="233" t="s">
        <v>843</v>
      </c>
      <c r="C418" s="56" t="s">
        <v>844</v>
      </c>
      <c r="D418" s="62">
        <f t="shared" ref="D418:E418" si="117">D294+D411</f>
        <v>5545.11</v>
      </c>
      <c r="E418" s="62">
        <f t="shared" si="117"/>
        <v>3490.42</v>
      </c>
      <c r="F418" s="57">
        <f t="shared" si="81"/>
        <v>62.945910901677337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2288798.12</v>
      </c>
      <c r="E639" s="51">
        <f t="shared" si="180"/>
        <v>2838051.87</v>
      </c>
      <c r="F639" s="52">
        <f t="shared" si="119"/>
        <v>123.99747470956504</v>
      </c>
    </row>
    <row r="640" spans="1:6" ht="12.75" customHeight="1" x14ac:dyDescent="0.2">
      <c r="A640" s="53" t="s">
        <v>608</v>
      </c>
      <c r="B640" s="85" t="s">
        <v>1277</v>
      </c>
      <c r="C640" s="50" t="s">
        <v>1278</v>
      </c>
      <c r="D640" s="51">
        <f t="shared" ref="D640:E640" si="181">D413+D528</f>
        <v>2299016.02</v>
      </c>
      <c r="E640" s="51">
        <f t="shared" si="181"/>
        <v>2841484.14</v>
      </c>
      <c r="F640" s="52">
        <f t="shared" si="119"/>
        <v>123.59566507065924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10217.899999999907</v>
      </c>
      <c r="E642" s="51">
        <f t="shared" si="183"/>
        <v>3432.2700000000186</v>
      </c>
      <c r="F642" s="52">
        <f t="shared" si="119"/>
        <v>33.590757396334375</v>
      </c>
    </row>
    <row r="643" spans="1:6" ht="24" x14ac:dyDescent="0.2">
      <c r="A643" s="60" t="s">
        <v>1283</v>
      </c>
      <c r="B643" s="85" t="s">
        <v>1284</v>
      </c>
      <c r="C643" s="61" t="s">
        <v>1283</v>
      </c>
      <c r="D643" s="51">
        <f t="shared" ref="D643:E643" si="184">IF(D416-D417+D637-D638&gt;=0,D416-D417+D637-D638,0)</f>
        <v>9913.7900000000009</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304.11</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304.10999999990599</v>
      </c>
      <c r="E646" s="51">
        <f t="shared" si="187"/>
        <v>3736.3800000000188</v>
      </c>
      <c r="F646" s="52">
        <f t="shared" si="119"/>
        <v>1228.6277991520087</v>
      </c>
    </row>
    <row r="647" spans="1:6" ht="24" x14ac:dyDescent="0.2">
      <c r="A647" s="55" t="s">
        <v>1291</v>
      </c>
      <c r="B647" s="233" t="s">
        <v>1292</v>
      </c>
      <c r="C647" s="56" t="s">
        <v>1291</v>
      </c>
      <c r="D647" s="243">
        <v>178331.45</v>
      </c>
      <c r="E647" s="243">
        <v>206665.57</v>
      </c>
      <c r="F647" s="57">
        <f t="shared" si="119"/>
        <v>115.88845938279535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10899.23</v>
      </c>
      <c r="E649" s="242">
        <v>20302.400000000001</v>
      </c>
      <c r="F649" s="52">
        <f t="shared" ref="F649:F724" si="188">IF(D649&lt;&gt;0,IF(E649/D649&gt;=100,"&gt;&gt;100",E649/D649*100),"-")</f>
        <v>186.27370924368054</v>
      </c>
    </row>
    <row r="650" spans="1:6" ht="12.75" customHeight="1" x14ac:dyDescent="0.2">
      <c r="A650" s="53" t="s">
        <v>1296</v>
      </c>
      <c r="B650" s="85" t="s">
        <v>1297</v>
      </c>
      <c r="C650" s="50" t="s">
        <v>1296</v>
      </c>
      <c r="D650" s="242">
        <v>577564.64</v>
      </c>
      <c r="E650" s="242">
        <v>691379.38</v>
      </c>
      <c r="F650" s="52">
        <f t="shared" si="188"/>
        <v>119.70597438236523</v>
      </c>
    </row>
    <row r="651" spans="1:6" ht="12.75" customHeight="1" x14ac:dyDescent="0.2">
      <c r="A651" s="53" t="s">
        <v>1298</v>
      </c>
      <c r="B651" s="85" t="s">
        <v>1299</v>
      </c>
      <c r="C651" s="50" t="s">
        <v>1298</v>
      </c>
      <c r="D651" s="242">
        <v>568161.47</v>
      </c>
      <c r="E651" s="242">
        <v>693572.11</v>
      </c>
      <c r="F651" s="52">
        <f t="shared" si="188"/>
        <v>122.07306313819556</v>
      </c>
    </row>
    <row r="652" spans="1:6" ht="24" x14ac:dyDescent="0.2">
      <c r="A652" s="53">
        <v>11</v>
      </c>
      <c r="B652" s="85" t="s">
        <v>1300</v>
      </c>
      <c r="C652" s="50" t="s">
        <v>1301</v>
      </c>
      <c r="D652" s="51">
        <f t="shared" ref="D652:E652" si="189">+D649+D650-D651</f>
        <v>20302.400000000023</v>
      </c>
      <c r="E652" s="51">
        <f t="shared" si="189"/>
        <v>18109.670000000042</v>
      </c>
      <c r="F652" s="52">
        <f t="shared" si="188"/>
        <v>89.199651272756029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85</v>
      </c>
      <c r="E654" s="262">
        <v>89</v>
      </c>
      <c r="F654" s="52">
        <f t="shared" si="188"/>
        <v>104.70588235294119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77</v>
      </c>
      <c r="E656" s="262">
        <v>78</v>
      </c>
      <c r="F656" s="52">
        <f t="shared" si="188"/>
        <v>101.29870129870129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1903356.31</v>
      </c>
      <c r="E675" s="242">
        <v>2349782.16</v>
      </c>
      <c r="F675" s="52">
        <f t="shared" si="188"/>
        <v>123.4546651961345</v>
      </c>
    </row>
    <row r="676" spans="1:6" ht="24" x14ac:dyDescent="0.2">
      <c r="A676" s="53">
        <v>63613</v>
      </c>
      <c r="B676" s="232" t="s">
        <v>1349</v>
      </c>
      <c r="C676" s="50" t="s">
        <v>1350</v>
      </c>
      <c r="D676" s="242">
        <v>126582.52</v>
      </c>
      <c r="E676" s="242">
        <v>173073.33</v>
      </c>
      <c r="F676" s="52">
        <f t="shared" si="188"/>
        <v>136.72766982360596</v>
      </c>
    </row>
    <row r="677" spans="1:6" ht="24" x14ac:dyDescent="0.2">
      <c r="A677" s="53">
        <v>63622</v>
      </c>
      <c r="B677" s="232" t="s">
        <v>1351</v>
      </c>
      <c r="C677" s="50" t="s">
        <v>1352</v>
      </c>
      <c r="D677" s="242">
        <v>11026.72</v>
      </c>
      <c r="E677" s="242">
        <v>4317.78</v>
      </c>
      <c r="F677" s="52">
        <f t="shared" si="188"/>
        <v>39.157428500950417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52700.07</v>
      </c>
      <c r="E710" s="242">
        <v>52448.77</v>
      </c>
      <c r="F710" s="52">
        <f t="shared" si="188"/>
        <v>99.523150538509725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705</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4684.6000000000004</v>
      </c>
      <c r="F716" s="52" t="str">
        <f t="shared" si="188"/>
        <v>-</v>
      </c>
    </row>
    <row r="717" spans="1:6" ht="12.75" customHeight="1" x14ac:dyDescent="0.2">
      <c r="A717" s="53">
        <v>31215</v>
      </c>
      <c r="B717" s="85" t="s">
        <v>1413</v>
      </c>
      <c r="C717" s="50" t="s">
        <v>1414</v>
      </c>
      <c r="D717" s="242">
        <v>3553.45</v>
      </c>
      <c r="E717" s="242">
        <v>1765.76</v>
      </c>
      <c r="F717" s="52">
        <f t="shared" si="188"/>
        <v>49.691426641714393</v>
      </c>
    </row>
    <row r="718" spans="1:6" ht="12.75" customHeight="1" x14ac:dyDescent="0.2">
      <c r="A718" s="53">
        <v>32121</v>
      </c>
      <c r="B718" s="85" t="s">
        <v>1415</v>
      </c>
      <c r="C718" s="50" t="s">
        <v>1416</v>
      </c>
      <c r="D718" s="242">
        <v>54985.83</v>
      </c>
      <c r="E718" s="242">
        <v>62222.55</v>
      </c>
      <c r="F718" s="52">
        <f t="shared" si="188"/>
        <v>113.16106349581338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4156.95</v>
      </c>
      <c r="E720" s="242">
        <v>4400.2700000000004</v>
      </c>
      <c r="F720" s="52">
        <f t="shared" si="188"/>
        <v>105.85332996547952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752.74</v>
      </c>
      <c r="E722" s="242">
        <v>1225.1400000000001</v>
      </c>
      <c r="F722" s="52">
        <f t="shared" si="188"/>
        <v>162.75739299093979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6219.6</v>
      </c>
      <c r="E824" s="242">
        <v>19617.28</v>
      </c>
      <c r="F824" s="52">
        <f t="shared" si="190"/>
        <v>315.41063734002182</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212</v>
      </c>
      <c r="E827" s="242">
        <v>280</v>
      </c>
      <c r="F827" s="52">
        <f t="shared" si="190"/>
        <v>132.0754716981132</v>
      </c>
    </row>
    <row r="828" spans="1:6" ht="12.75" customHeight="1" x14ac:dyDescent="0.2">
      <c r="A828" s="53" t="s">
        <v>1634</v>
      </c>
      <c r="B828" s="85" t="s">
        <v>1635</v>
      </c>
      <c r="C828" s="50" t="s">
        <v>1634</v>
      </c>
      <c r="D828" s="242">
        <v>69645.09</v>
      </c>
      <c r="E828" s="242">
        <v>92986.29</v>
      </c>
      <c r="F828" s="52">
        <f t="shared" si="190"/>
        <v>133.51449470450825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2615984.75</v>
      </c>
      <c r="E6" s="229">
        <f t="shared" si="0"/>
        <v>2621800.9999999995</v>
      </c>
      <c r="F6" s="230">
        <f t="shared" ref="F6:F260" si="1">IF(D6&gt;0,IF(E6/D6&gt;=100,"&gt;&gt;100",E6/D6*100),"-")</f>
        <v>100.22233501170064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2394842.4899999998</v>
      </c>
      <c r="E7" s="104">
        <f t="shared" si="2"/>
        <v>2376575.7899999996</v>
      </c>
      <c r="F7" s="93">
        <f t="shared" si="1"/>
        <v>99.23724837536183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91227.88</v>
      </c>
      <c r="E8" s="104">
        <f>E9+E10-E11</f>
        <v>91227.88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91227.88</v>
      </c>
      <c r="E9" s="247">
        <v>91227.88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2288739.61</v>
      </c>
      <c r="E12" s="104">
        <f t="shared" si="3"/>
        <v>2255379.2799999998</v>
      </c>
      <c r="F12" s="93">
        <f t="shared" si="1"/>
        <v>98.542414792218324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2191594.13</v>
      </c>
      <c r="E13" s="104">
        <f t="shared" si="4"/>
        <v>2151938.0099999998</v>
      </c>
      <c r="F13" s="93">
        <f t="shared" si="1"/>
        <v>98.190535398084862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3144988.04</v>
      </c>
      <c r="E15" s="247">
        <v>3144988.04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6904.05</v>
      </c>
      <c r="E17" s="247">
        <v>6904.05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960297.96</v>
      </c>
      <c r="E18" s="247">
        <v>999954.08</v>
      </c>
      <c r="F18" s="93">
        <f t="shared" si="1"/>
        <v>104.12956411986963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80227.079999999958</v>
      </c>
      <c r="E19" s="104">
        <f t="shared" si="5"/>
        <v>93590.699999999953</v>
      </c>
      <c r="F19" s="93">
        <f t="shared" si="1"/>
        <v>116.65724341456776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325081.62</v>
      </c>
      <c r="E20" s="247">
        <v>387976.1</v>
      </c>
      <c r="F20" s="93">
        <f t="shared" si="1"/>
        <v>119.34728884395247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4771.3</v>
      </c>
      <c r="E21" s="247">
        <v>4771.3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15654.59</v>
      </c>
      <c r="E22" s="247">
        <v>29949.81</v>
      </c>
      <c r="F22" s="93">
        <f t="shared" si="1"/>
        <v>191.31647650944547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7483.49</v>
      </c>
      <c r="E23" s="247">
        <v>7483.49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48426.77</v>
      </c>
      <c r="E25" s="247">
        <v>48426.77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234630.93</v>
      </c>
      <c r="E26" s="247">
        <v>265247.27</v>
      </c>
      <c r="F26" s="93">
        <f t="shared" si="1"/>
        <v>113.04872294543607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555821.62</v>
      </c>
      <c r="E28" s="247">
        <v>650264.04</v>
      </c>
      <c r="F28" s="93">
        <f t="shared" si="1"/>
        <v>116.99149809969609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16918.399999999994</v>
      </c>
      <c r="E35" s="104">
        <f t="shared" si="7"/>
        <v>9850.5699999999924</v>
      </c>
      <c r="F35" s="93">
        <f t="shared" si="1"/>
        <v>58.224004634007919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119370.03</v>
      </c>
      <c r="E36" s="247">
        <v>111962.18</v>
      </c>
      <c r="F36" s="93">
        <f t="shared" si="1"/>
        <v>93.79421283549982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1802.65</v>
      </c>
      <c r="E37" s="247">
        <v>1802.65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104254.28</v>
      </c>
      <c r="E40" s="247">
        <v>103914.26</v>
      </c>
      <c r="F40" s="93">
        <f t="shared" si="1"/>
        <v>99.673855116547728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485.77</v>
      </c>
      <c r="E47" s="247">
        <v>485.77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485.77</v>
      </c>
      <c r="E50" s="247">
        <v>485.77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57949.36</v>
      </c>
      <c r="E54" s="247">
        <v>59931.75</v>
      </c>
      <c r="F54" s="93">
        <f t="shared" si="1"/>
        <v>103.42090059320759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57949.36</v>
      </c>
      <c r="E55" s="247">
        <v>59931.75</v>
      </c>
      <c r="F55" s="93">
        <f t="shared" si="1"/>
        <v>103.42090059320759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14875</v>
      </c>
      <c r="E56" s="104">
        <f t="shared" si="11"/>
        <v>29968.63</v>
      </c>
      <c r="F56" s="93">
        <f t="shared" si="1"/>
        <v>201.46978151260507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14875</v>
      </c>
      <c r="E57" s="247">
        <v>29968.63</v>
      </c>
      <c r="F57" s="93">
        <f t="shared" si="1"/>
        <v>201.46978151260507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221142.26</v>
      </c>
      <c r="E68" s="104">
        <f t="shared" si="13"/>
        <v>245225.21000000002</v>
      </c>
      <c r="F68" s="93">
        <f t="shared" si="1"/>
        <v>110.89025227471221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20302.400000000001</v>
      </c>
      <c r="E69" s="104">
        <f t="shared" si="14"/>
        <v>18109.669999999998</v>
      </c>
      <c r="F69" s="93">
        <f t="shared" si="1"/>
        <v>89.199651272755915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20302.400000000001</v>
      </c>
      <c r="E70" s="104">
        <f t="shared" si="15"/>
        <v>18109.669999999998</v>
      </c>
      <c r="F70" s="93">
        <f t="shared" si="1"/>
        <v>89.199651272755915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20302.400000000001</v>
      </c>
      <c r="E72" s="247">
        <v>18109.669999999998</v>
      </c>
      <c r="F72" s="93">
        <f t="shared" si="1"/>
        <v>89.199651272755915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16963.3</v>
      </c>
      <c r="E78" s="104">
        <f>E79+SUM(E82:E84)-E85+E86</f>
        <v>16959.55</v>
      </c>
      <c r="F78" s="93">
        <f t="shared" si="1"/>
        <v>99.977893452335337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92.67</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16963.3</v>
      </c>
      <c r="E86" s="247">
        <v>16866.88</v>
      </c>
      <c r="F86" s="93">
        <f t="shared" si="1"/>
        <v>99.431596446446164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5545.11</v>
      </c>
      <c r="E146" s="104">
        <f t="shared" si="26"/>
        <v>3490.4200000000005</v>
      </c>
      <c r="F146" s="93">
        <f t="shared" si="1"/>
        <v>62.945910901677351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6678.21</v>
      </c>
      <c r="E159" s="247">
        <v>5084.5600000000004</v>
      </c>
      <c r="F159" s="93">
        <f t="shared" si="1"/>
        <v>76.136569529859059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803.99</v>
      </c>
      <c r="E160" s="247">
        <v>1261.26</v>
      </c>
      <c r="F160" s="93">
        <f t="shared" si="1"/>
        <v>156.87508551101382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1937.09</v>
      </c>
      <c r="E163" s="247">
        <v>2855.4</v>
      </c>
      <c r="F163" s="93">
        <f t="shared" si="1"/>
        <v>147.40667702584807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178331.45</v>
      </c>
      <c r="E170" s="104">
        <f t="shared" si="29"/>
        <v>206665.57</v>
      </c>
      <c r="F170" s="93">
        <f t="shared" si="1"/>
        <v>115.88845938279535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178331.45</v>
      </c>
      <c r="E173" s="247">
        <v>206665.57</v>
      </c>
      <c r="F173" s="93">
        <f t="shared" si="1"/>
        <v>115.88845938279535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2615984.75</v>
      </c>
      <c r="E175" s="104">
        <f t="shared" si="30"/>
        <v>2621801</v>
      </c>
      <c r="F175" s="93">
        <f t="shared" si="1"/>
        <v>100.22233501170066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215901.26</v>
      </c>
      <c r="E176" s="104">
        <f t="shared" si="31"/>
        <v>245471.16999999998</v>
      </c>
      <c r="F176" s="93">
        <f t="shared" si="1"/>
        <v>113.69603401110302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215901.26</v>
      </c>
      <c r="E177" s="104">
        <f t="shared" si="32"/>
        <v>245382.16999999998</v>
      </c>
      <c r="F177" s="93">
        <f t="shared" si="1"/>
        <v>113.65481146335135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162117.44</v>
      </c>
      <c r="E178" s="247">
        <v>191374.76</v>
      </c>
      <c r="F178" s="93">
        <f t="shared" si="1"/>
        <v>118.04699111952421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34910.1</v>
      </c>
      <c r="E179" s="247">
        <v>35730.839999999997</v>
      </c>
      <c r="F179" s="93">
        <f t="shared" si="1"/>
        <v>102.35101016611239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106.8</v>
      </c>
      <c r="E180" s="104">
        <f t="shared" si="33"/>
        <v>108.86</v>
      </c>
      <c r="F180" s="93">
        <f t="shared" si="1"/>
        <v>101.92883895131087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106.8</v>
      </c>
      <c r="E183" s="247">
        <v>108.86</v>
      </c>
      <c r="F183" s="93">
        <f t="shared" si="1"/>
        <v>101.92883895131087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1658.56</v>
      </c>
      <c r="E186" s="247">
        <v>2144.35</v>
      </c>
      <c r="F186" s="93">
        <f t="shared" si="1"/>
        <v>129.28986590777544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17108.36</v>
      </c>
      <c r="E188" s="247">
        <v>16023.36</v>
      </c>
      <c r="F188" s="93">
        <f t="shared" si="1"/>
        <v>93.658071258729649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89</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89</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2400083.4899999998</v>
      </c>
      <c r="E237" s="104">
        <f t="shared" si="41"/>
        <v>2376329.83</v>
      </c>
      <c r="F237" s="93">
        <f t="shared" si="1"/>
        <v>99.010298595904274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2394842.4899999998</v>
      </c>
      <c r="E238" s="104">
        <f t="shared" si="42"/>
        <v>2376575.79</v>
      </c>
      <c r="F238" s="93">
        <f t="shared" si="1"/>
        <v>99.237248375361858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2394842.4899999998</v>
      </c>
      <c r="E239" s="104">
        <f t="shared" si="43"/>
        <v>2376575.79</v>
      </c>
      <c r="F239" s="93">
        <f t="shared" si="1"/>
        <v>99.237248375361858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2392626.94</v>
      </c>
      <c r="E240" s="247">
        <v>2372321.09</v>
      </c>
      <c r="F240" s="93">
        <f t="shared" si="1"/>
        <v>99.1513156664532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2215.5500000000002</v>
      </c>
      <c r="E241" s="247">
        <v>4254.7</v>
      </c>
      <c r="F241" s="93">
        <f t="shared" si="1"/>
        <v>192.03809437837103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-304.11000000000013</v>
      </c>
      <c r="E245" s="104">
        <f t="shared" si="45"/>
        <v>-3736.38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1614.57</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1614.57</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1918.68</v>
      </c>
      <c r="E250" s="104">
        <f t="shared" si="47"/>
        <v>3736.38</v>
      </c>
      <c r="F250" s="93">
        <f t="shared" si="1"/>
        <v>194.73700669210081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2645.02</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1918.68</v>
      </c>
      <c r="E252" s="247">
        <v>1091.3599999999999</v>
      </c>
      <c r="F252" s="93">
        <f t="shared" si="1"/>
        <v>56.880772197552474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5545.11</v>
      </c>
      <c r="E255" s="247">
        <v>3490.42</v>
      </c>
      <c r="F255" s="93">
        <f t="shared" si="1"/>
        <v>62.945910901677337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57427.27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57427.27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4768.1099999999997</v>
      </c>
      <c r="E264" s="247">
        <v>4163.1899999999996</v>
      </c>
      <c r="F264" s="93">
        <f t="shared" si="50"/>
        <v>87.3132121532431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2714.09</v>
      </c>
      <c r="E265" s="247">
        <v>2182.63</v>
      </c>
      <c r="F265" s="93">
        <f t="shared" si="50"/>
        <v>80.418482806391836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16963.3</v>
      </c>
      <c r="E268" s="247">
        <v>16866.88</v>
      </c>
      <c r="F268" s="93">
        <f t="shared" si="50"/>
        <v>99.431596446446164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2024.96</v>
      </c>
      <c r="E287" s="247">
        <v>687.5</v>
      </c>
      <c r="F287" s="93">
        <f t="shared" si="50"/>
        <v>33.951287926675093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213876.3</v>
      </c>
      <c r="E288" s="247">
        <v>244694.67</v>
      </c>
      <c r="F288" s="93">
        <f t="shared" si="50"/>
        <v>114.40943666970114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17108.36</v>
      </c>
      <c r="E302" s="247">
        <v>16023.36</v>
      </c>
      <c r="F302" s="93">
        <f t="shared" si="50"/>
        <v>93.658071258729649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2299016.02</v>
      </c>
      <c r="E114" s="81">
        <f t="shared" si="22"/>
        <v>2841484.14</v>
      </c>
      <c r="F114" s="63">
        <f t="shared" si="1"/>
        <v>123.59566507065924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2151004.87</v>
      </c>
      <c r="E115" s="81">
        <f t="shared" si="23"/>
        <v>2699111.87</v>
      </c>
      <c r="F115" s="63">
        <f t="shared" si="1"/>
        <v>125.48143928656006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2151004.87</v>
      </c>
      <c r="E117" s="249">
        <v>2699111.87</v>
      </c>
      <c r="F117" s="63">
        <f t="shared" si="1"/>
        <v>125.48143928656006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148011.15</v>
      </c>
      <c r="E126" s="249">
        <v>142372.26999999999</v>
      </c>
      <c r="F126" s="63">
        <f t="shared" si="1"/>
        <v>96.190232965556987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2299016.02</v>
      </c>
      <c r="E141" s="106">
        <f t="shared" si="28"/>
        <v>2841484.14</v>
      </c>
      <c r="F141" s="82">
        <f t="shared" si="1"/>
        <v>123.59566507065924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47504.4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47504.4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47504.4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47504.4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0" workbookViewId="0">
      <selection activeCell="F20" sqref="F2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215901.26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2887686.9799999995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2843297.4099999997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2308725.83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401368.36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5534.64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113141.26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14527.32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44389.57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2858206.07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2813816.5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2279468.5099999998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400547.62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5532.58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112655.47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15612.32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44389.57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245382.16999999946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687.5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687.5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687.5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687.5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244694.66999999998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16023.36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228671.31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14234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9"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Paj</cp:lastModifiedBy>
  <cp:lastPrinted>2024-09-24T08:26:57Z</cp:lastPrinted>
  <dcterms:created xsi:type="dcterms:W3CDTF">2022-04-01T05:14:30Z</dcterms:created>
  <dcterms:modified xsi:type="dcterms:W3CDTF">2025-01-28T13:05:10Z</dcterms:modified>
</cp:coreProperties>
</file>